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765" yWindow="150" windowWidth="13260" windowHeight="12555"/>
  </bookViews>
  <sheets>
    <sheet name="임대료확정" sheetId="2" r:id="rId1"/>
  </sheets>
  <definedNames>
    <definedName name="_xlnm.Print_Titles" localSheetId="0">임대료확정!$5:$5</definedName>
  </definedNames>
  <calcPr calcId="125725"/>
</workbook>
</file>

<file path=xl/calcChain.xml><?xml version="1.0" encoding="utf-8"?>
<calcChain xmlns="http://schemas.openxmlformats.org/spreadsheetml/2006/main">
  <c r="E17" i="2"/>
  <c r="F17" s="1"/>
  <c r="E16"/>
  <c r="F16" s="1"/>
  <c r="E15"/>
  <c r="F15" s="1"/>
  <c r="F14"/>
  <c r="E14"/>
  <c r="E13"/>
  <c r="F13" s="1"/>
  <c r="F12"/>
  <c r="E12"/>
  <c r="E11"/>
  <c r="F11" s="1"/>
  <c r="F10"/>
  <c r="E10"/>
  <c r="E9"/>
  <c r="F9" s="1"/>
  <c r="F8"/>
  <c r="E8"/>
  <c r="E7"/>
  <c r="F7" s="1"/>
  <c r="G6"/>
  <c r="E6"/>
  <c r="E18" s="1"/>
  <c r="F6" l="1"/>
</calcChain>
</file>

<file path=xl/sharedStrings.xml><?xml version="1.0" encoding="utf-8"?>
<sst xmlns="http://schemas.openxmlformats.org/spreadsheetml/2006/main" count="50" uniqueCount="46">
  <si>
    <t>1년차</t>
  </si>
  <si>
    <t>2년차</t>
  </si>
  <si>
    <t>3년차</t>
  </si>
  <si>
    <t>4년차</t>
  </si>
  <si>
    <t>5년차</t>
  </si>
  <si>
    <t>6년차</t>
  </si>
  <si>
    <t>7년차</t>
  </si>
  <si>
    <t>8년차</t>
  </si>
  <si>
    <t>9년차</t>
  </si>
  <si>
    <t>10년차</t>
  </si>
  <si>
    <t>평가항목</t>
    <phoneticPr fontId="3" type="noConversion"/>
  </si>
  <si>
    <t>배    점</t>
    <phoneticPr fontId="3" type="noConversion"/>
  </si>
  <si>
    <t>- 1회이상 적발시: -10점</t>
    <phoneticPr fontId="3" type="noConversion"/>
  </si>
  <si>
    <t>임대대상자 선정 평가기준표</t>
    <phoneticPr fontId="3" type="noConversion"/>
  </si>
  <si>
    <t xml:space="preserve"> 양식 장비 임대료</t>
    <phoneticPr fontId="3" type="noConversion"/>
  </si>
  <si>
    <t>(잔존율 40% 적용)</t>
    <phoneticPr fontId="2" type="noConversion"/>
  </si>
  <si>
    <t>1. 임대수혜자의 규모(30점)</t>
    <phoneticPr fontId="3" type="noConversion"/>
  </si>
  <si>
    <t>- 예탁금(10점)-공고일 기준
- 대출금(10점)-공고일 기준
- 출자금(10점)-공고일 기준
- 위판실적(10점)-공고일 이전 1년간 실적
  (어촌계는 30점 부여)</t>
    <phoneticPr fontId="3" type="noConversion"/>
  </si>
  <si>
    <t>2. 조합사업이용실적(40점)
   (공고일기준 1년이내 실적)</t>
    <phoneticPr fontId="3" type="noConversion"/>
  </si>
  <si>
    <t>3. 감점대상(-10점)</t>
    <phoneticPr fontId="3" type="noConversion"/>
  </si>
  <si>
    <t>- 불건전채무자, 파산자,개인회생자등 조합에 손실을 끼친자</t>
    <phoneticPr fontId="3" type="noConversion"/>
  </si>
  <si>
    <t>4. 불법어업 등으로 행정처분을 받은자
   (최근 2년이내)</t>
    <phoneticPr fontId="3" type="noConversion"/>
  </si>
  <si>
    <t>- 어촌계(30점)
- 조합원(10점)</t>
    <phoneticPr fontId="3" type="noConversion"/>
  </si>
  <si>
    <t>5. 기    타</t>
    <phoneticPr fontId="2" type="noConversion"/>
  </si>
  <si>
    <t xml:space="preserve">※2항. 조합사용이용실적의 점수는 신청자 중 최고 실적자를 만점으로
 점수를 부여하고 후순위 {만점/신청자×(신청자수-순위)} 산식에 의거
 점수를 부여한다. </t>
    <phoneticPr fontId="2" type="noConversion"/>
  </si>
  <si>
    <t xml:space="preserve"> ※ 현재 내용년수 2년차를 적용한다.</t>
    <phoneticPr fontId="2" type="noConversion"/>
  </si>
  <si>
    <t>기대가격 × 0.6 × 11%</t>
  </si>
  <si>
    <t>기대가격 × 0.6 × 10%</t>
  </si>
  <si>
    <t>기대가격 × 0.6× 10%</t>
  </si>
  <si>
    <t>기대가격 × 0.6 × 9%</t>
  </si>
  <si>
    <t>기대가격 × 0.6 ×  8%</t>
  </si>
  <si>
    <t>기대가격 × 0.6 ×  7%</t>
  </si>
  <si>
    <t>기대가격 × 0.6 ×  5%</t>
  </si>
  <si>
    <t>(단위:원)</t>
    <phoneticPr fontId="3" type="noConversion"/>
  </si>
  <si>
    <t>기종별</t>
    <phoneticPr fontId="3" type="noConversion"/>
  </si>
  <si>
    <t>취득가액</t>
    <phoneticPr fontId="3" type="noConversion"/>
  </si>
  <si>
    <t>내용연수</t>
    <phoneticPr fontId="2" type="noConversion"/>
  </si>
  <si>
    <t>임대료 산식</t>
    <phoneticPr fontId="3" type="noConversion"/>
  </si>
  <si>
    <t>년간임대료</t>
    <phoneticPr fontId="3" type="noConversion"/>
  </si>
  <si>
    <t>월간임대료</t>
    <phoneticPr fontId="2" type="noConversion"/>
  </si>
  <si>
    <t>임대보증금</t>
    <phoneticPr fontId="3" type="noConversion"/>
  </si>
  <si>
    <t>7.93톤
(300마력*2대)
(2척)</t>
    <phoneticPr fontId="3" type="noConversion"/>
  </si>
  <si>
    <t>기대가격 × 0.6 × 11%</t>
    <phoneticPr fontId="2" type="noConversion"/>
  </si>
  <si>
    <t>11년차</t>
    <phoneticPr fontId="2" type="noConversion"/>
  </si>
  <si>
    <t>12년차</t>
    <phoneticPr fontId="2" type="noConversion"/>
  </si>
  <si>
    <t>계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</si>
</sst>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-* #,##0_-;\-* #,##0_-;_-* &quot;-&quot;??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새굴림"/>
      <family val="1"/>
      <charset val="129"/>
    </font>
    <font>
      <b/>
      <sz val="13"/>
      <name val="새굴림"/>
      <family val="1"/>
      <charset val="129"/>
    </font>
    <font>
      <b/>
      <sz val="13"/>
      <color indexed="8"/>
      <name val="새굴림"/>
      <family val="1"/>
      <charset val="129"/>
    </font>
    <font>
      <b/>
      <sz val="11"/>
      <color indexed="8"/>
      <name val="새굴림"/>
      <family val="1"/>
      <charset val="129"/>
    </font>
    <font>
      <b/>
      <sz val="20"/>
      <name val="새굴림"/>
      <family val="1"/>
      <charset val="129"/>
    </font>
    <font>
      <sz val="12"/>
      <name val="새굴림"/>
      <family val="1"/>
      <charset val="129"/>
    </font>
    <font>
      <b/>
      <sz val="12"/>
      <color theme="1"/>
      <name val="새굴림"/>
      <family val="1"/>
      <charset val="129"/>
    </font>
    <font>
      <sz val="11"/>
      <name val="새굴림"/>
      <family val="1"/>
      <charset val="129"/>
    </font>
    <font>
      <b/>
      <sz val="11"/>
      <name val="새굴림"/>
      <family val="1"/>
      <charset val="129"/>
    </font>
    <font>
      <b/>
      <sz val="14"/>
      <name val="새굴림"/>
      <family val="1"/>
      <charset val="129"/>
    </font>
    <font>
      <b/>
      <sz val="10"/>
      <name val="새굴림"/>
      <family val="1"/>
      <charset val="129"/>
    </font>
    <font>
      <b/>
      <sz val="11"/>
      <color rgb="FFFF0000"/>
      <name val="새굴림"/>
      <family val="1"/>
      <charset val="129"/>
    </font>
    <font>
      <b/>
      <sz val="10"/>
      <color rgb="FFFF0000"/>
      <name val="새굴림"/>
      <family val="1"/>
      <charset val="129"/>
    </font>
    <font>
      <b/>
      <sz val="10"/>
      <color indexed="8"/>
      <name val="새굴림"/>
      <family val="1"/>
      <charset val="129"/>
    </font>
    <font>
      <b/>
      <sz val="10"/>
      <color theme="1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41" fontId="9" fillId="0" borderId="0" xfId="0" applyNumberFormat="1" applyFont="1" applyFill="1">
      <alignment vertical="center"/>
    </xf>
    <xf numFmtId="0" fontId="10" fillId="0" borderId="0" xfId="0" applyFont="1" applyAlignment="1">
      <alignment horizontal="center" vertical="center"/>
    </xf>
    <xf numFmtId="41" fontId="11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1" fontId="4" fillId="0" borderId="1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12" fillId="0" borderId="0" xfId="0" applyFont="1" applyFill="1">
      <alignment vertical="center"/>
    </xf>
    <xf numFmtId="41" fontId="0" fillId="0" borderId="0" xfId="0" applyNumberFormat="1">
      <alignment vertical="center"/>
    </xf>
    <xf numFmtId="49" fontId="12" fillId="0" borderId="0" xfId="0" applyNumberFormat="1" applyFont="1" applyFill="1" applyBorder="1" applyAlignment="1">
      <alignment horizontal="center" vertical="center" wrapText="1"/>
    </xf>
    <xf numFmtId="41" fontId="5" fillId="0" borderId="0" xfId="1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41" fontId="4" fillId="0" borderId="0" xfId="1" applyNumberFormat="1" applyFont="1" applyBorder="1">
      <alignment vertical="center"/>
    </xf>
    <xf numFmtId="176" fontId="10" fillId="0" borderId="0" xfId="0" applyNumberFormat="1" applyFont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49" fontId="15" fillId="0" borderId="0" xfId="0" applyNumberFormat="1" applyFont="1" applyFill="1" applyBorder="1" applyAlignment="1">
      <alignment horizontal="left" vertical="center"/>
    </xf>
    <xf numFmtId="41" fontId="14" fillId="2" borderId="2" xfId="0" applyNumberFormat="1" applyFont="1" applyFill="1" applyBorder="1" applyAlignment="1">
      <alignment horizontal="center" vertical="center"/>
    </xf>
    <xf numFmtId="41" fontId="14" fillId="2" borderId="2" xfId="0" applyNumberFormat="1" applyFont="1" applyFill="1" applyBorder="1" applyAlignment="1">
      <alignment horizontal="center" vertical="center" wrapText="1"/>
    </xf>
    <xf numFmtId="41" fontId="17" fillId="2" borderId="2" xfId="0" applyNumberFormat="1" applyFont="1" applyFill="1" applyBorder="1" applyAlignment="1">
      <alignment horizontal="center" vertical="center" wrapText="1"/>
    </xf>
    <xf numFmtId="41" fontId="14" fillId="2" borderId="2" xfId="1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4" fillId="0" borderId="2" xfId="1" applyNumberFormat="1" applyFont="1" applyBorder="1">
      <alignment vertical="center"/>
    </xf>
    <xf numFmtId="176" fontId="18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41" fontId="14" fillId="0" borderId="2" xfId="1" applyNumberFormat="1" applyFont="1" applyFill="1" applyBorder="1" applyAlignment="1">
      <alignment horizontal="center" vertical="center" wrapText="1"/>
    </xf>
    <xf numFmtId="41" fontId="8" fillId="0" borderId="0" xfId="0" applyNumberFormat="1" applyFont="1" applyFill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1" fontId="14" fillId="0" borderId="2" xfId="1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49" fontId="14" fillId="2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left" vertical="center" wrapText="1"/>
    </xf>
    <xf numFmtId="49" fontId="16" fillId="0" borderId="6" xfId="0" applyNumberFormat="1" applyFont="1" applyFill="1" applyBorder="1" applyAlignment="1">
      <alignment horizontal="left" vertical="center" wrapText="1"/>
    </xf>
    <xf numFmtId="49" fontId="16" fillId="0" borderId="7" xfId="0" applyNumberFormat="1" applyFont="1" applyFill="1" applyBorder="1" applyAlignment="1">
      <alignment horizontal="left" vertical="center"/>
    </xf>
    <xf numFmtId="49" fontId="16" fillId="0" borderId="8" xfId="0" applyNumberFormat="1" applyFont="1" applyFill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zoomScaleNormal="100" workbookViewId="0">
      <selection activeCell="I5" sqref="I5"/>
    </sheetView>
  </sheetViews>
  <sheetFormatPr defaultRowHeight="16.5"/>
  <cols>
    <col min="1" max="1" width="15.5" style="4" bestFit="1" customWidth="1"/>
    <col min="2" max="2" width="17.375" bestFit="1" customWidth="1"/>
    <col min="3" max="3" width="9.25" bestFit="1" customWidth="1"/>
    <col min="4" max="4" width="26.875" customWidth="1"/>
    <col min="5" max="5" width="18.875" bestFit="1" customWidth="1"/>
    <col min="6" max="6" width="14.875" style="2" bestFit="1" customWidth="1"/>
    <col min="7" max="7" width="16" bestFit="1" customWidth="1"/>
    <col min="9" max="9" width="21.25" customWidth="1"/>
  </cols>
  <sheetData>
    <row r="1" spans="1:9" ht="25.5">
      <c r="A1" s="27" t="s">
        <v>14</v>
      </c>
      <c r="B1" s="27"/>
      <c r="C1" s="27"/>
      <c r="D1" s="27"/>
      <c r="E1" s="27"/>
      <c r="F1" s="27"/>
      <c r="G1" s="27"/>
    </row>
    <row r="2" spans="1:9">
      <c r="A2" s="28" t="s">
        <v>15</v>
      </c>
      <c r="B2" s="28"/>
      <c r="C2" s="28"/>
      <c r="D2" s="28"/>
      <c r="E2" s="28"/>
      <c r="F2" s="28"/>
      <c r="G2" s="28"/>
    </row>
    <row r="3" spans="1:9">
      <c r="A3" s="15"/>
      <c r="B3" s="15"/>
      <c r="C3" s="15"/>
      <c r="D3" s="15"/>
      <c r="E3" s="15"/>
      <c r="F3" s="15"/>
      <c r="G3" s="15"/>
    </row>
    <row r="4" spans="1:9" ht="18.75" customHeight="1">
      <c r="A4" s="3"/>
      <c r="B4" s="1"/>
      <c r="C4" s="1"/>
      <c r="D4" s="1"/>
      <c r="G4" s="5" t="s">
        <v>33</v>
      </c>
    </row>
    <row r="5" spans="1:9" ht="30.75" customHeight="1">
      <c r="A5" s="17" t="s">
        <v>34</v>
      </c>
      <c r="B5" s="18" t="s">
        <v>35</v>
      </c>
      <c r="C5" s="19" t="s">
        <v>36</v>
      </c>
      <c r="D5" s="19" t="s">
        <v>37</v>
      </c>
      <c r="E5" s="20" t="s">
        <v>38</v>
      </c>
      <c r="F5" s="21" t="s">
        <v>39</v>
      </c>
      <c r="G5" s="18" t="s">
        <v>40</v>
      </c>
    </row>
    <row r="6" spans="1:9" ht="30.75" customHeight="1">
      <c r="A6" s="29" t="s">
        <v>41</v>
      </c>
      <c r="B6" s="32">
        <v>206160727</v>
      </c>
      <c r="C6" s="22" t="s">
        <v>0</v>
      </c>
      <c r="D6" s="22" t="s">
        <v>42</v>
      </c>
      <c r="E6" s="23">
        <f>$B$6*0.6*11%</f>
        <v>13606607.981999999</v>
      </c>
      <c r="F6" s="24">
        <f t="shared" ref="F6:F17" si="0">E6/12</f>
        <v>1133883.9985</v>
      </c>
      <c r="G6" s="32">
        <f>B6*10%</f>
        <v>20616072.700000003</v>
      </c>
      <c r="I6" s="8"/>
    </row>
    <row r="7" spans="1:9" ht="30.75" customHeight="1">
      <c r="A7" s="30"/>
      <c r="B7" s="32"/>
      <c r="C7" s="22" t="s">
        <v>1</v>
      </c>
      <c r="D7" s="22" t="s">
        <v>26</v>
      </c>
      <c r="E7" s="23">
        <f>$B$6*0.6*11%</f>
        <v>13606607.981999999</v>
      </c>
      <c r="F7" s="24">
        <f t="shared" si="0"/>
        <v>1133883.9985</v>
      </c>
      <c r="G7" s="32"/>
    </row>
    <row r="8" spans="1:9" ht="30.75" customHeight="1">
      <c r="A8" s="30"/>
      <c r="B8" s="32"/>
      <c r="C8" s="22" t="s">
        <v>2</v>
      </c>
      <c r="D8" s="22" t="s">
        <v>27</v>
      </c>
      <c r="E8" s="23">
        <f>$B$6*0.6*10%</f>
        <v>12369643.619999999</v>
      </c>
      <c r="F8" s="24">
        <f t="shared" si="0"/>
        <v>1030803.6349999999</v>
      </c>
      <c r="G8" s="32"/>
    </row>
    <row r="9" spans="1:9" ht="30.75" customHeight="1">
      <c r="A9" s="30"/>
      <c r="B9" s="32"/>
      <c r="C9" s="22" t="s">
        <v>3</v>
      </c>
      <c r="D9" s="22" t="s">
        <v>28</v>
      </c>
      <c r="E9" s="23">
        <f>$B$6*0.6*10%</f>
        <v>12369643.619999999</v>
      </c>
      <c r="F9" s="24">
        <f t="shared" si="0"/>
        <v>1030803.6349999999</v>
      </c>
      <c r="G9" s="32"/>
    </row>
    <row r="10" spans="1:9" ht="30.75" customHeight="1">
      <c r="A10" s="30"/>
      <c r="B10" s="32"/>
      <c r="C10" s="22" t="s">
        <v>4</v>
      </c>
      <c r="D10" s="22" t="s">
        <v>29</v>
      </c>
      <c r="E10" s="23">
        <f>$B$6*0.6*9%</f>
        <v>11132679.257999998</v>
      </c>
      <c r="F10" s="24">
        <f t="shared" si="0"/>
        <v>927723.2714999998</v>
      </c>
      <c r="G10" s="32"/>
    </row>
    <row r="11" spans="1:9" ht="30.75" customHeight="1">
      <c r="A11" s="30"/>
      <c r="B11" s="32"/>
      <c r="C11" s="22" t="s">
        <v>5</v>
      </c>
      <c r="D11" s="22" t="s">
        <v>29</v>
      </c>
      <c r="E11" s="23">
        <f>$B$6*0.6*9%</f>
        <v>11132679.257999998</v>
      </c>
      <c r="F11" s="24">
        <f t="shared" si="0"/>
        <v>927723.2714999998</v>
      </c>
      <c r="G11" s="32"/>
    </row>
    <row r="12" spans="1:9" ht="30.75" customHeight="1">
      <c r="A12" s="30"/>
      <c r="B12" s="32"/>
      <c r="C12" s="22" t="s">
        <v>6</v>
      </c>
      <c r="D12" s="22" t="s">
        <v>30</v>
      </c>
      <c r="E12" s="23">
        <f>$B$6*0.6*8%</f>
        <v>9895714.8959999997</v>
      </c>
      <c r="F12" s="24">
        <f t="shared" si="0"/>
        <v>824642.90799999994</v>
      </c>
      <c r="G12" s="32"/>
    </row>
    <row r="13" spans="1:9" ht="30.75" customHeight="1">
      <c r="A13" s="30"/>
      <c r="B13" s="32"/>
      <c r="C13" s="22" t="s">
        <v>7</v>
      </c>
      <c r="D13" s="22" t="s">
        <v>30</v>
      </c>
      <c r="E13" s="23">
        <f>$B$6*0.6*8%</f>
        <v>9895714.8959999997</v>
      </c>
      <c r="F13" s="24">
        <f t="shared" si="0"/>
        <v>824642.90799999994</v>
      </c>
      <c r="G13" s="32"/>
    </row>
    <row r="14" spans="1:9" ht="30.75" customHeight="1">
      <c r="A14" s="30"/>
      <c r="B14" s="32"/>
      <c r="C14" s="22" t="s">
        <v>8</v>
      </c>
      <c r="D14" s="22" t="s">
        <v>31</v>
      </c>
      <c r="E14" s="23">
        <f>$B$6*0.6*7%</f>
        <v>8658750.534</v>
      </c>
      <c r="F14" s="24">
        <f t="shared" si="0"/>
        <v>721562.54449999996</v>
      </c>
      <c r="G14" s="32"/>
    </row>
    <row r="15" spans="1:9" ht="30.75" customHeight="1">
      <c r="A15" s="30"/>
      <c r="B15" s="32"/>
      <c r="C15" s="22" t="s">
        <v>9</v>
      </c>
      <c r="D15" s="22" t="s">
        <v>31</v>
      </c>
      <c r="E15" s="23">
        <f>$B$6*0.6*7%</f>
        <v>8658750.534</v>
      </c>
      <c r="F15" s="24">
        <f t="shared" si="0"/>
        <v>721562.54449999996</v>
      </c>
      <c r="G15" s="32"/>
    </row>
    <row r="16" spans="1:9" ht="30.75" customHeight="1">
      <c r="A16" s="30"/>
      <c r="B16" s="32"/>
      <c r="C16" s="22" t="s">
        <v>43</v>
      </c>
      <c r="D16" s="22" t="s">
        <v>32</v>
      </c>
      <c r="E16" s="23">
        <f>$B$6*0.6*5%</f>
        <v>6184821.8099999996</v>
      </c>
      <c r="F16" s="24">
        <f t="shared" si="0"/>
        <v>515401.81749999995</v>
      </c>
      <c r="G16" s="32"/>
    </row>
    <row r="17" spans="1:7" ht="30.75" customHeight="1">
      <c r="A17" s="31"/>
      <c r="B17" s="32"/>
      <c r="C17" s="22" t="s">
        <v>44</v>
      </c>
      <c r="D17" s="22" t="s">
        <v>32</v>
      </c>
      <c r="E17" s="23">
        <f>$B$6*0.6*5%</f>
        <v>6184821.8099999996</v>
      </c>
      <c r="F17" s="24">
        <f t="shared" si="0"/>
        <v>515401.81749999995</v>
      </c>
      <c r="G17" s="32"/>
    </row>
    <row r="18" spans="1:7" ht="30.75" customHeight="1">
      <c r="A18" s="25" t="s">
        <v>45</v>
      </c>
      <c r="B18" s="26"/>
      <c r="C18" s="22"/>
      <c r="D18" s="22"/>
      <c r="E18" s="23">
        <f>SUM(E6:E17)</f>
        <v>123696436.19999999</v>
      </c>
      <c r="F18" s="24"/>
      <c r="G18" s="26"/>
    </row>
    <row r="19" spans="1:7" ht="26.25" customHeight="1">
      <c r="A19" s="16" t="s">
        <v>25</v>
      </c>
      <c r="B19" s="10"/>
      <c r="C19" s="11"/>
      <c r="D19" s="12"/>
      <c r="E19" s="13"/>
      <c r="F19" s="14"/>
      <c r="G19" s="10"/>
    </row>
    <row r="20" spans="1:7" ht="33.75" customHeight="1">
      <c r="A20" s="9"/>
      <c r="B20" s="10"/>
      <c r="C20" s="11"/>
      <c r="D20" s="12"/>
      <c r="E20" s="13"/>
      <c r="F20" s="14"/>
      <c r="G20" s="10"/>
    </row>
    <row r="21" spans="1:7" ht="37.5" customHeight="1">
      <c r="A21" s="6" t="s">
        <v>13</v>
      </c>
    </row>
    <row r="22" spans="1:7" ht="40.5" customHeight="1">
      <c r="A22" s="35" t="s">
        <v>10</v>
      </c>
      <c r="B22" s="35"/>
      <c r="C22" s="35"/>
      <c r="D22" s="37" t="s">
        <v>11</v>
      </c>
      <c r="E22" s="37"/>
      <c r="F22" s="37"/>
      <c r="G22" s="37"/>
    </row>
    <row r="23" spans="1:7" ht="40.5" customHeight="1">
      <c r="A23" s="36" t="s">
        <v>16</v>
      </c>
      <c r="B23" s="36"/>
      <c r="C23" s="36"/>
      <c r="D23" s="38" t="s">
        <v>22</v>
      </c>
      <c r="E23" s="38"/>
      <c r="F23" s="38"/>
      <c r="G23" s="38"/>
    </row>
    <row r="24" spans="1:7" ht="76.5" customHeight="1">
      <c r="A24" s="33" t="s">
        <v>18</v>
      </c>
      <c r="B24" s="33"/>
      <c r="C24" s="33"/>
      <c r="D24" s="38" t="s">
        <v>17</v>
      </c>
      <c r="E24" s="38"/>
      <c r="F24" s="38"/>
      <c r="G24" s="38"/>
    </row>
    <row r="25" spans="1:7" ht="40.5" customHeight="1">
      <c r="A25" s="36" t="s">
        <v>19</v>
      </c>
      <c r="B25" s="36"/>
      <c r="C25" s="36"/>
      <c r="D25" s="38" t="s">
        <v>20</v>
      </c>
      <c r="E25" s="38"/>
      <c r="F25" s="38"/>
      <c r="G25" s="38"/>
    </row>
    <row r="26" spans="1:7" ht="40.5" customHeight="1">
      <c r="A26" s="33" t="s">
        <v>21</v>
      </c>
      <c r="B26" s="33"/>
      <c r="C26" s="33"/>
      <c r="D26" s="34" t="s">
        <v>12</v>
      </c>
      <c r="E26" s="34"/>
      <c r="F26" s="34"/>
      <c r="G26" s="34"/>
    </row>
    <row r="27" spans="1:7" ht="60" customHeight="1">
      <c r="A27" s="33" t="s">
        <v>23</v>
      </c>
      <c r="B27" s="33"/>
      <c r="C27" s="33"/>
      <c r="D27" s="39" t="s">
        <v>24</v>
      </c>
      <c r="E27" s="40"/>
      <c r="F27" s="40"/>
      <c r="G27" s="41"/>
    </row>
    <row r="28" spans="1:7" ht="19.5" customHeight="1">
      <c r="A28" s="7"/>
    </row>
    <row r="29" spans="1:7" ht="19.5" customHeight="1">
      <c r="A29" s="7"/>
    </row>
    <row r="30" spans="1:7" ht="22.5" customHeight="1"/>
    <row r="31" spans="1:7" ht="23.25" customHeight="1"/>
  </sheetData>
  <mergeCells count="17">
    <mergeCell ref="A27:C27"/>
    <mergeCell ref="D26:G26"/>
    <mergeCell ref="A22:C22"/>
    <mergeCell ref="A25:C25"/>
    <mergeCell ref="A23:C23"/>
    <mergeCell ref="A24:C24"/>
    <mergeCell ref="A26:C26"/>
    <mergeCell ref="D22:G22"/>
    <mergeCell ref="D23:G23"/>
    <mergeCell ref="D25:G25"/>
    <mergeCell ref="D24:G24"/>
    <mergeCell ref="D27:G27"/>
    <mergeCell ref="A1:G1"/>
    <mergeCell ref="A2:G2"/>
    <mergeCell ref="A6:A17"/>
    <mergeCell ref="B6:B17"/>
    <mergeCell ref="G6:G17"/>
  </mergeCells>
  <phoneticPr fontId="2" type="noConversion"/>
  <printOptions horizontalCentered="1"/>
  <pageMargins left="0.27559055118110237" right="0.23622047244094491" top="0.74803149606299213" bottom="0.74803149606299213" header="0.31496062992125984" footer="0.31496062992125984"/>
  <pageSetup paperSize="9"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임대료확정</vt:lpstr>
      <vt:lpstr>임대료확정!Print_Titles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</cp:lastModifiedBy>
  <cp:lastPrinted>2016-05-03T04:42:24Z</cp:lastPrinted>
  <dcterms:created xsi:type="dcterms:W3CDTF">2013-08-29T09:54:13Z</dcterms:created>
  <dcterms:modified xsi:type="dcterms:W3CDTF">2016-07-11T01:10:00Z</dcterms:modified>
</cp:coreProperties>
</file>