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JY24\Desktop\"/>
    </mc:Choice>
  </mc:AlternateContent>
  <bookViews>
    <workbookView xWindow="480" yWindow="60" windowWidth="18195" windowHeight="11820" activeTab="2"/>
  </bookViews>
  <sheets>
    <sheet name="총괄표" sheetId="1" r:id="rId1"/>
    <sheet name="전북도시가스(주)" sheetId="4" r:id="rId2"/>
    <sheet name="군산도시가스(주)" sheetId="5" r:id="rId3"/>
    <sheet name="전북에너지서비스(주)" sheetId="6" r:id="rId4"/>
    <sheet name="탱크로리용 천연가스요금" sheetId="8" r:id="rId5"/>
    <sheet name="변동내역" sheetId="9" r:id="rId6"/>
    <sheet name="Sheet3" sheetId="3" r:id="rId7"/>
  </sheets>
  <definedNames>
    <definedName name="_xlnm.Print_Area" localSheetId="2">'군산도시가스(주)'!$A$1:$O$27</definedName>
    <definedName name="_xlnm.Print_Area" localSheetId="5">변동내역!$A$1:$I$24</definedName>
    <definedName name="_xlnm.Print_Area" localSheetId="1">'전북도시가스(주)'!$A$1:$O$27</definedName>
    <definedName name="_xlnm.Print_Area" localSheetId="3">'전북에너지서비스(주)'!$A$1:$O$27</definedName>
    <definedName name="_xlnm.Print_Area" localSheetId="0">총괄표!$A$1:$G$24</definedName>
    <definedName name="_xlnm.Print_Area" localSheetId="4">'탱크로리용 천연가스요금'!$A$1:$F$21</definedName>
  </definedNames>
  <calcPr calcId="152511"/>
</workbook>
</file>

<file path=xl/calcChain.xml><?xml version="1.0" encoding="utf-8"?>
<calcChain xmlns="http://schemas.openxmlformats.org/spreadsheetml/2006/main">
  <c r="H24" i="9" l="1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8" i="9"/>
  <c r="H7" i="9"/>
  <c r="G26" i="9" l="1"/>
  <c r="G24" i="9"/>
  <c r="E24" i="9"/>
  <c r="F24" i="9"/>
  <c r="D24" i="9"/>
  <c r="O3" i="4" l="1"/>
  <c r="F27" i="6" l="1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C27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27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27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E24" i="1" l="1"/>
  <c r="J27" i="6"/>
  <c r="K27" i="6" s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8" i="1"/>
  <c r="H12" i="4" l="1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11" i="4"/>
  <c r="E11" i="8"/>
  <c r="F11" i="8" s="1"/>
  <c r="E12" i="8"/>
  <c r="F12" i="8" s="1"/>
  <c r="E13" i="8"/>
  <c r="F13" i="8" s="1"/>
  <c r="E14" i="8"/>
  <c r="F14" i="8" s="1"/>
  <c r="E15" i="8"/>
  <c r="F15" i="8" s="1"/>
  <c r="E16" i="8"/>
  <c r="F16" i="8" s="1"/>
  <c r="E17" i="8"/>
  <c r="F17" i="8" s="1"/>
  <c r="E18" i="8"/>
  <c r="F18" i="8" s="1"/>
  <c r="E19" i="8"/>
  <c r="F19" i="8" s="1"/>
  <c r="E20" i="8"/>
  <c r="F20" i="8" s="1"/>
  <c r="E21" i="8"/>
  <c r="F21" i="8" s="1"/>
  <c r="E10" i="8"/>
  <c r="F10" i="8" s="1"/>
  <c r="J12" i="4"/>
  <c r="K12" i="4" s="1"/>
  <c r="L12" i="4"/>
  <c r="J13" i="4"/>
  <c r="K13" i="4" s="1"/>
  <c r="L13" i="4"/>
  <c r="J14" i="4"/>
  <c r="K14" i="4" s="1"/>
  <c r="L14" i="4"/>
  <c r="J15" i="4"/>
  <c r="K15" i="4" s="1"/>
  <c r="L15" i="4"/>
  <c r="J16" i="4"/>
  <c r="K16" i="4" s="1"/>
  <c r="L16" i="4"/>
  <c r="J17" i="4"/>
  <c r="K17" i="4" s="1"/>
  <c r="L17" i="4"/>
  <c r="J18" i="4"/>
  <c r="K18" i="4" s="1"/>
  <c r="L18" i="4"/>
  <c r="J19" i="4"/>
  <c r="K19" i="4" s="1"/>
  <c r="L19" i="4"/>
  <c r="J20" i="4"/>
  <c r="K20" i="4" s="1"/>
  <c r="L20" i="4"/>
  <c r="J21" i="4"/>
  <c r="K21" i="4" s="1"/>
  <c r="L21" i="4"/>
  <c r="J22" i="4"/>
  <c r="K22" i="4" s="1"/>
  <c r="L22" i="4"/>
  <c r="J23" i="4"/>
  <c r="K23" i="4" s="1"/>
  <c r="L23" i="4"/>
  <c r="J24" i="4"/>
  <c r="K24" i="4" s="1"/>
  <c r="L24" i="4"/>
  <c r="J25" i="4"/>
  <c r="K25" i="4" s="1"/>
  <c r="L25" i="4"/>
  <c r="J26" i="4"/>
  <c r="K26" i="4" s="1"/>
  <c r="L26" i="4"/>
  <c r="J27" i="4"/>
  <c r="K27" i="4" s="1"/>
  <c r="N27" i="4"/>
  <c r="L11" i="4"/>
  <c r="J11" i="4"/>
  <c r="K11" i="4" s="1"/>
  <c r="J27" i="5"/>
  <c r="K27" i="5" s="1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J12" i="6"/>
  <c r="K12" i="6" s="1"/>
  <c r="L12" i="6"/>
  <c r="J13" i="6"/>
  <c r="K13" i="6" s="1"/>
  <c r="L13" i="6"/>
  <c r="J14" i="6"/>
  <c r="K14" i="6" s="1"/>
  <c r="L14" i="6"/>
  <c r="J15" i="6"/>
  <c r="K15" i="6" s="1"/>
  <c r="L15" i="6"/>
  <c r="J16" i="6"/>
  <c r="K16" i="6" s="1"/>
  <c r="L16" i="6"/>
  <c r="J17" i="6"/>
  <c r="K17" i="6" s="1"/>
  <c r="L17" i="6"/>
  <c r="J18" i="6"/>
  <c r="K18" i="6" s="1"/>
  <c r="L18" i="6"/>
  <c r="J19" i="6"/>
  <c r="K19" i="6" s="1"/>
  <c r="L19" i="6"/>
  <c r="J20" i="6"/>
  <c r="K20" i="6" s="1"/>
  <c r="L20" i="6"/>
  <c r="J21" i="6"/>
  <c r="K21" i="6" s="1"/>
  <c r="L21" i="6"/>
  <c r="J22" i="6"/>
  <c r="K22" i="6" s="1"/>
  <c r="L22" i="6"/>
  <c r="J23" i="6"/>
  <c r="K23" i="6" s="1"/>
  <c r="L23" i="6"/>
  <c r="J24" i="6"/>
  <c r="K24" i="6" s="1"/>
  <c r="L24" i="6"/>
  <c r="J25" i="6"/>
  <c r="K25" i="6" s="1"/>
  <c r="L25" i="6"/>
  <c r="J26" i="6"/>
  <c r="K26" i="6" s="1"/>
  <c r="L26" i="6"/>
  <c r="L11" i="6"/>
  <c r="J11" i="6"/>
  <c r="K11" i="6" s="1"/>
  <c r="H11" i="6"/>
  <c r="E12" i="6"/>
  <c r="E13" i="6"/>
  <c r="E14" i="6"/>
  <c r="E15" i="6"/>
  <c r="E16" i="6"/>
  <c r="E17" i="6"/>
  <c r="E18" i="6"/>
  <c r="E19" i="6"/>
  <c r="N19" i="6" s="1"/>
  <c r="O19" i="6" s="1"/>
  <c r="E20" i="6"/>
  <c r="N20" i="6" s="1"/>
  <c r="O20" i="6" s="1"/>
  <c r="E21" i="6"/>
  <c r="E22" i="6"/>
  <c r="E23" i="6"/>
  <c r="E24" i="6"/>
  <c r="N24" i="6" s="1"/>
  <c r="O24" i="6" s="1"/>
  <c r="E25" i="6"/>
  <c r="E26" i="6"/>
  <c r="E11" i="6"/>
  <c r="J12" i="5"/>
  <c r="K12" i="5" s="1"/>
  <c r="L12" i="5"/>
  <c r="J13" i="5"/>
  <c r="K13" i="5" s="1"/>
  <c r="L13" i="5"/>
  <c r="J14" i="5"/>
  <c r="K14" i="5" s="1"/>
  <c r="L14" i="5"/>
  <c r="J15" i="5"/>
  <c r="K15" i="5" s="1"/>
  <c r="L15" i="5"/>
  <c r="J16" i="5"/>
  <c r="K16" i="5" s="1"/>
  <c r="L16" i="5"/>
  <c r="J17" i="5"/>
  <c r="K17" i="5" s="1"/>
  <c r="L17" i="5"/>
  <c r="J18" i="5"/>
  <c r="K18" i="5" s="1"/>
  <c r="L18" i="5"/>
  <c r="J19" i="5"/>
  <c r="K19" i="5" s="1"/>
  <c r="L19" i="5"/>
  <c r="J20" i="5"/>
  <c r="K20" i="5" s="1"/>
  <c r="L20" i="5"/>
  <c r="J21" i="5"/>
  <c r="K21" i="5" s="1"/>
  <c r="L21" i="5"/>
  <c r="J22" i="5"/>
  <c r="K22" i="5" s="1"/>
  <c r="L22" i="5"/>
  <c r="J23" i="5"/>
  <c r="K23" i="5" s="1"/>
  <c r="L23" i="5"/>
  <c r="J24" i="5"/>
  <c r="K24" i="5" s="1"/>
  <c r="L24" i="5"/>
  <c r="J25" i="5"/>
  <c r="K25" i="5" s="1"/>
  <c r="L25" i="5"/>
  <c r="J26" i="5"/>
  <c r="K26" i="5" s="1"/>
  <c r="L26" i="5"/>
  <c r="L11" i="5"/>
  <c r="J11" i="5"/>
  <c r="K11" i="5" s="1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11" i="5"/>
  <c r="E12" i="5"/>
  <c r="E13" i="5"/>
  <c r="E14" i="5"/>
  <c r="E15" i="5"/>
  <c r="E16" i="5"/>
  <c r="E17" i="5"/>
  <c r="E18" i="5"/>
  <c r="E19" i="5"/>
  <c r="E20" i="5"/>
  <c r="E21" i="5"/>
  <c r="E22" i="5"/>
  <c r="N22" i="5" s="1"/>
  <c r="O22" i="5" s="1"/>
  <c r="E23" i="5"/>
  <c r="E24" i="5"/>
  <c r="E25" i="5"/>
  <c r="E26" i="5"/>
  <c r="E11" i="5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11" i="4"/>
  <c r="F24" i="1"/>
  <c r="N23" i="5" l="1"/>
  <c r="O23" i="5" s="1"/>
  <c r="N18" i="5"/>
  <c r="O18" i="5" s="1"/>
  <c r="N20" i="5"/>
  <c r="O20" i="5" s="1"/>
  <c r="N16" i="5"/>
  <c r="O16" i="5" s="1"/>
  <c r="N14" i="5"/>
  <c r="O14" i="5" s="1"/>
  <c r="N12" i="5"/>
  <c r="O12" i="5" s="1"/>
  <c r="N15" i="5"/>
  <c r="O15" i="5" s="1"/>
  <c r="M21" i="6"/>
  <c r="M23" i="6"/>
  <c r="N26" i="5"/>
  <c r="O26" i="5" s="1"/>
  <c r="N16" i="6"/>
  <c r="O16" i="6" s="1"/>
  <c r="M26" i="4"/>
  <c r="N26" i="6"/>
  <c r="O26" i="6" s="1"/>
  <c r="M12" i="6"/>
  <c r="N19" i="5"/>
  <c r="O19" i="5" s="1"/>
  <c r="N25" i="5"/>
  <c r="O25" i="5" s="1"/>
  <c r="N21" i="5"/>
  <c r="O21" i="5" s="1"/>
  <c r="N17" i="5"/>
  <c r="O17" i="5" s="1"/>
  <c r="M24" i="5"/>
  <c r="M20" i="5"/>
  <c r="M16" i="5"/>
  <c r="M12" i="5"/>
  <c r="M22" i="4"/>
  <c r="N25" i="6"/>
  <c r="O25" i="6" s="1"/>
  <c r="N17" i="6"/>
  <c r="O17" i="6" s="1"/>
  <c r="M13" i="6"/>
  <c r="M26" i="6"/>
  <c r="M20" i="6"/>
  <c r="M16" i="6"/>
  <c r="M15" i="6"/>
  <c r="N12" i="6"/>
  <c r="O12" i="6" s="1"/>
  <c r="M11" i="6"/>
  <c r="M25" i="5"/>
  <c r="M21" i="5"/>
  <c r="M17" i="5"/>
  <c r="N13" i="5"/>
  <c r="O13" i="5" s="1"/>
  <c r="M13" i="5"/>
  <c r="M11" i="5"/>
  <c r="M14" i="4"/>
  <c r="M16" i="4"/>
  <c r="N16" i="4"/>
  <c r="O16" i="4" s="1"/>
  <c r="M11" i="4"/>
  <c r="N18" i="6"/>
  <c r="O18" i="6" s="1"/>
  <c r="M25" i="6"/>
  <c r="M22" i="6"/>
  <c r="N22" i="6"/>
  <c r="O22" i="6" s="1"/>
  <c r="N11" i="6"/>
  <c r="O11" i="6" s="1"/>
  <c r="M19" i="6"/>
  <c r="M18" i="6"/>
  <c r="M17" i="6"/>
  <c r="N23" i="6"/>
  <c r="O23" i="6" s="1"/>
  <c r="N15" i="6"/>
  <c r="O15" i="6" s="1"/>
  <c r="M24" i="6"/>
  <c r="M14" i="6"/>
  <c r="N21" i="6"/>
  <c r="O21" i="6" s="1"/>
  <c r="N13" i="6"/>
  <c r="O13" i="6" s="1"/>
  <c r="N14" i="6"/>
  <c r="O14" i="6" s="1"/>
  <c r="N24" i="5"/>
  <c r="O24" i="5" s="1"/>
  <c r="M23" i="5"/>
  <c r="M19" i="5"/>
  <c r="M15" i="5"/>
  <c r="M26" i="5"/>
  <c r="M22" i="5"/>
  <c r="M18" i="5"/>
  <c r="M14" i="5"/>
  <c r="N24" i="4"/>
  <c r="O24" i="4" s="1"/>
  <c r="N20" i="4"/>
  <c r="O20" i="4" s="1"/>
  <c r="M23" i="4"/>
  <c r="M21" i="4"/>
  <c r="M12" i="4"/>
  <c r="N11" i="4"/>
  <c r="O11" i="4" s="1"/>
  <c r="M24" i="4"/>
  <c r="N23" i="4"/>
  <c r="O23" i="4" s="1"/>
  <c r="M19" i="4"/>
  <c r="M18" i="4"/>
  <c r="M17" i="4"/>
  <c r="N12" i="4"/>
  <c r="O12" i="4" s="1"/>
  <c r="M20" i="4"/>
  <c r="N19" i="4"/>
  <c r="O19" i="4" s="1"/>
  <c r="M15" i="4"/>
  <c r="M13" i="4"/>
  <c r="N25" i="4"/>
  <c r="O25" i="4" s="1"/>
  <c r="N21" i="4"/>
  <c r="O21" i="4" s="1"/>
  <c r="N17" i="4"/>
  <c r="O17" i="4" s="1"/>
  <c r="N13" i="4"/>
  <c r="O13" i="4" s="1"/>
  <c r="M25" i="4"/>
  <c r="N15" i="4"/>
  <c r="O15" i="4" s="1"/>
  <c r="N26" i="4"/>
  <c r="O26" i="4" s="1"/>
  <c r="N22" i="4"/>
  <c r="O22" i="4" s="1"/>
  <c r="N18" i="4"/>
  <c r="O18" i="4" s="1"/>
  <c r="N14" i="4"/>
  <c r="O14" i="4" s="1"/>
  <c r="F9" i="1"/>
  <c r="F10" i="1"/>
  <c r="F11" i="1"/>
  <c r="F12" i="1"/>
  <c r="F13" i="1"/>
  <c r="F14" i="1"/>
  <c r="F15" i="1"/>
  <c r="F16" i="1"/>
  <c r="F17" i="1"/>
  <c r="F18" i="1"/>
  <c r="F23" i="1"/>
  <c r="F19" i="1"/>
  <c r="F20" i="1"/>
  <c r="F21" i="1"/>
  <c r="F22" i="1"/>
  <c r="F8" i="1"/>
  <c r="N11" i="5" l="1"/>
  <c r="O11" i="5" s="1"/>
</calcChain>
</file>

<file path=xl/sharedStrings.xml><?xml version="1.0" encoding="utf-8"?>
<sst xmlns="http://schemas.openxmlformats.org/spreadsheetml/2006/main" count="273" uniqueCount="75">
  <si>
    <t>업무난방</t>
    <phoneticPr fontId="2" type="noConversion"/>
  </si>
  <si>
    <t>일반용</t>
    <phoneticPr fontId="2" type="noConversion"/>
  </si>
  <si>
    <t>동절기</t>
    <phoneticPr fontId="2" type="noConversion"/>
  </si>
  <si>
    <t>하절기</t>
    <phoneticPr fontId="2" type="noConversion"/>
  </si>
  <si>
    <t>냉난방
공조용</t>
    <phoneticPr fontId="2" type="noConversion"/>
  </si>
  <si>
    <t>기타월</t>
    <phoneticPr fontId="2" type="noConversion"/>
  </si>
  <si>
    <t>산업용</t>
    <phoneticPr fontId="2" type="noConversion"/>
  </si>
  <si>
    <t xml:space="preserve"> </t>
    <phoneticPr fontId="2" type="noConversion"/>
  </si>
  <si>
    <t>도시가스용 천연가스 도매요금 조정내용</t>
    <phoneticPr fontId="2" type="noConversion"/>
  </si>
  <si>
    <t>1~3월, 12월</t>
    <phoneticPr fontId="2" type="noConversion"/>
  </si>
  <si>
    <t>6~9월(4개월)</t>
    <phoneticPr fontId="2" type="noConversion"/>
  </si>
  <si>
    <t>4~5월,10~11월</t>
    <phoneticPr fontId="2" type="noConversion"/>
  </si>
  <si>
    <t>5~9월(5개월)</t>
    <phoneticPr fontId="2" type="noConversion"/>
  </si>
  <si>
    <t>4월, 10~11월</t>
    <phoneticPr fontId="2" type="noConversion"/>
  </si>
  <si>
    <t>증  감</t>
    <phoneticPr fontId="2" type="noConversion"/>
  </si>
  <si>
    <t>구    분</t>
    <phoneticPr fontId="2" type="noConversion"/>
  </si>
  <si>
    <t>비고</t>
    <phoneticPr fontId="2" type="noConversion"/>
  </si>
  <si>
    <t>(단위 : 원/MJ, 부가세별도)</t>
    <phoneticPr fontId="2" type="noConversion"/>
  </si>
  <si>
    <t>○ 조정내용</t>
    <phoneticPr fontId="2" type="noConversion"/>
  </si>
  <si>
    <t>○공급사 : 전북도시가스㈜</t>
    <phoneticPr fontId="2" type="noConversion"/>
  </si>
  <si>
    <t>기본요금</t>
    <phoneticPr fontId="2" type="noConversion"/>
  </si>
  <si>
    <t>주 택 용</t>
    <phoneticPr fontId="2" type="noConversion"/>
  </si>
  <si>
    <t>취사난방</t>
    <phoneticPr fontId="2" type="noConversion"/>
  </si>
  <si>
    <t>중앙난방</t>
    <phoneticPr fontId="2" type="noConversion"/>
  </si>
  <si>
    <t>현     행</t>
    <phoneticPr fontId="2" type="noConversion"/>
  </si>
  <si>
    <t>조     정</t>
    <phoneticPr fontId="2" type="noConversion"/>
  </si>
  <si>
    <t>○공급사 : 군산도시가스㈜</t>
    <phoneticPr fontId="2" type="noConversion"/>
  </si>
  <si>
    <t>○공급사 : 전북에너지서비스㈜</t>
    <phoneticPr fontId="2" type="noConversion"/>
  </si>
  <si>
    <t>현  행</t>
    <phoneticPr fontId="2" type="noConversion"/>
  </si>
  <si>
    <t>조  정</t>
    <phoneticPr fontId="2" type="noConversion"/>
  </si>
  <si>
    <t>해당 시군 결정</t>
    <phoneticPr fontId="2" type="noConversion"/>
  </si>
  <si>
    <r>
      <t xml:space="preserve">  </t>
    </r>
    <r>
      <rPr>
        <b/>
        <sz val="12"/>
        <color theme="1"/>
        <rFont val="맑은 고딕"/>
        <family val="3"/>
        <charset val="129"/>
        <scheme val="minor"/>
      </rPr>
      <t xml:space="preserve">  -  공급지역 (5개 권역, 7개 시군) : 전주시, 완주군, 김제시, 남원시,  순창군, 고창군, 무주군</t>
    </r>
    <phoneticPr fontId="2" type="noConversion"/>
  </si>
  <si>
    <r>
      <t xml:space="preserve">  </t>
    </r>
    <r>
      <rPr>
        <b/>
        <sz val="12"/>
        <color theme="1"/>
        <rFont val="맑은 고딕"/>
        <family val="3"/>
        <charset val="129"/>
        <scheme val="minor"/>
      </rPr>
      <t xml:space="preserve">  -  공급지역 (3개 권역, 3개 시군) : 군산시,  임실군,  부안군</t>
    </r>
    <phoneticPr fontId="2" type="noConversion"/>
  </si>
  <si>
    <r>
      <t xml:space="preserve">  </t>
    </r>
    <r>
      <rPr>
        <b/>
        <sz val="12"/>
        <color theme="1"/>
        <rFont val="맑은 고딕"/>
        <family val="3"/>
        <charset val="129"/>
        <scheme val="minor"/>
      </rPr>
      <t xml:space="preserve">  -  공급지역 (2개 권역 2개 시) : 익산시,  정읍시</t>
    </r>
    <phoneticPr fontId="2" type="noConversion"/>
  </si>
  <si>
    <t>조 정 후  변 동 내 역</t>
    <phoneticPr fontId="2" type="noConversion"/>
  </si>
  <si>
    <r>
      <t>도매요금</t>
    </r>
    <r>
      <rPr>
        <sz val="11"/>
        <color theme="1"/>
        <rFont val="맑은 고딕"/>
        <family val="3"/>
        <charset val="129"/>
        <scheme val="minor"/>
      </rPr>
      <t>(원료비)</t>
    </r>
    <phoneticPr fontId="2" type="noConversion"/>
  </si>
  <si>
    <t>주  택  용</t>
    <phoneticPr fontId="2" type="noConversion"/>
  </si>
  <si>
    <t>업무난방</t>
    <phoneticPr fontId="2" type="noConversion"/>
  </si>
  <si>
    <t>일반용</t>
    <phoneticPr fontId="2" type="noConversion"/>
  </si>
  <si>
    <t>냉난방
공조용</t>
    <phoneticPr fontId="2" type="noConversion"/>
  </si>
  <si>
    <t>산업용</t>
    <phoneticPr fontId="2" type="noConversion"/>
  </si>
  <si>
    <t>열병합용</t>
    <phoneticPr fontId="2" type="noConversion"/>
  </si>
  <si>
    <t>열전용 설비용</t>
    <phoneticPr fontId="2" type="noConversion"/>
  </si>
  <si>
    <t>수  송  용</t>
    <phoneticPr fontId="2" type="noConversion"/>
  </si>
  <si>
    <t>평     균</t>
    <phoneticPr fontId="2" type="noConversion"/>
  </si>
  <si>
    <t>수송용</t>
    <phoneticPr fontId="2" type="noConversion"/>
  </si>
  <si>
    <t>열병합</t>
    <phoneticPr fontId="2" type="noConversion"/>
  </si>
  <si>
    <t>(단위 : 원/MJ, 부가세별도)</t>
  </si>
  <si>
    <r>
      <t>인하율</t>
    </r>
    <r>
      <rPr>
        <sz val="11"/>
        <color theme="1"/>
        <rFont val="맑은 고딕"/>
        <family val="3"/>
        <charset val="129"/>
        <scheme val="minor"/>
      </rPr>
      <t>(%)</t>
    </r>
    <phoneticPr fontId="2" type="noConversion"/>
  </si>
  <si>
    <t>인하액</t>
    <phoneticPr fontId="2" type="noConversion"/>
  </si>
  <si>
    <t>업  무  난  방</t>
    <phoneticPr fontId="2" type="noConversion"/>
  </si>
  <si>
    <r>
      <t xml:space="preserve">도시가스용  천연가스 도매요금 조정내용
</t>
    </r>
    <r>
      <rPr>
        <b/>
        <sz val="18"/>
        <color rgb="FF0033CC"/>
        <rFont val="맑은 고딕"/>
        <family val="3"/>
        <charset val="129"/>
        <scheme val="minor"/>
      </rPr>
      <t>(탱크로리용)</t>
    </r>
    <phoneticPr fontId="2" type="noConversion"/>
  </si>
  <si>
    <r>
      <t xml:space="preserve">도매요금
</t>
    </r>
    <r>
      <rPr>
        <sz val="14"/>
        <color theme="1"/>
        <rFont val="맑은 고딕"/>
        <family val="3"/>
        <charset val="129"/>
        <scheme val="minor"/>
      </rPr>
      <t>(원료비)
A</t>
    </r>
    <phoneticPr fontId="2" type="noConversion"/>
  </si>
  <si>
    <r>
      <t xml:space="preserve">소매요금
</t>
    </r>
    <r>
      <rPr>
        <sz val="14"/>
        <color theme="1"/>
        <rFont val="맑은 고딕"/>
        <family val="3"/>
        <charset val="129"/>
        <scheme val="minor"/>
      </rPr>
      <t>(공급비용)
B</t>
    </r>
    <phoneticPr fontId="2" type="noConversion"/>
  </si>
  <si>
    <r>
      <t xml:space="preserve">소비자요금
</t>
    </r>
    <r>
      <rPr>
        <sz val="14"/>
        <color theme="1"/>
        <rFont val="맑은 고딕"/>
        <family val="3"/>
        <charset val="129"/>
        <scheme val="minor"/>
      </rPr>
      <t>C=(A+B)</t>
    </r>
    <phoneticPr fontId="2" type="noConversion"/>
  </si>
  <si>
    <r>
      <t xml:space="preserve">도매요금
</t>
    </r>
    <r>
      <rPr>
        <sz val="14"/>
        <color theme="1"/>
        <rFont val="맑은 고딕"/>
        <family val="3"/>
        <charset val="129"/>
        <scheme val="minor"/>
      </rPr>
      <t>(원료비)
D</t>
    </r>
    <phoneticPr fontId="2" type="noConversion"/>
  </si>
  <si>
    <r>
      <t xml:space="preserve">소매요금
</t>
    </r>
    <r>
      <rPr>
        <sz val="14"/>
        <color theme="1"/>
        <rFont val="맑은 고딕"/>
        <family val="3"/>
        <charset val="129"/>
        <scheme val="minor"/>
      </rPr>
      <t>(공급비용)
E</t>
    </r>
    <phoneticPr fontId="2" type="noConversion"/>
  </si>
  <si>
    <r>
      <t xml:space="preserve">소비자요금
</t>
    </r>
    <r>
      <rPr>
        <sz val="14"/>
        <color theme="1"/>
        <rFont val="맑은 고딕"/>
        <family val="3"/>
        <charset val="129"/>
        <scheme val="minor"/>
      </rPr>
      <t>F=(D+E)</t>
    </r>
    <phoneticPr fontId="2" type="noConversion"/>
  </si>
  <si>
    <r>
      <t>도매 요금</t>
    </r>
    <r>
      <rPr>
        <sz val="14"/>
        <color theme="1"/>
        <rFont val="맑은 고딕"/>
        <family val="3"/>
        <charset val="129"/>
        <scheme val="minor"/>
      </rPr>
      <t>(원료비)</t>
    </r>
    <phoneticPr fontId="2" type="noConversion"/>
  </si>
  <si>
    <r>
      <t>소매요금</t>
    </r>
    <r>
      <rPr>
        <sz val="14"/>
        <color theme="1"/>
        <rFont val="맑은 고딕"/>
        <family val="3"/>
        <charset val="129"/>
        <scheme val="minor"/>
      </rPr>
      <t>(공급비용)</t>
    </r>
    <phoneticPr fontId="2" type="noConversion"/>
  </si>
  <si>
    <r>
      <t xml:space="preserve">소비자 요금
</t>
    </r>
    <r>
      <rPr>
        <sz val="14"/>
        <color theme="1"/>
        <rFont val="맑은 고딕"/>
        <family val="3"/>
        <charset val="129"/>
        <scheme val="minor"/>
      </rPr>
      <t>(도매요금+소매요금)</t>
    </r>
    <phoneticPr fontId="2" type="noConversion"/>
  </si>
  <si>
    <r>
      <t>증감액</t>
    </r>
    <r>
      <rPr>
        <sz val="14"/>
        <color theme="1"/>
        <rFont val="맑은 고딕"/>
        <family val="3"/>
        <charset val="129"/>
        <scheme val="minor"/>
      </rPr>
      <t>(원)</t>
    </r>
    <phoneticPr fontId="2" type="noConversion"/>
  </si>
  <si>
    <r>
      <t>증감율</t>
    </r>
    <r>
      <rPr>
        <sz val="14"/>
        <color theme="1"/>
        <rFont val="맑은 고딕"/>
        <family val="3"/>
        <charset val="129"/>
        <scheme val="minor"/>
      </rPr>
      <t>(%)</t>
    </r>
    <phoneticPr fontId="2" type="noConversion"/>
  </si>
  <si>
    <t>구         분</t>
    <phoneticPr fontId="2" type="noConversion"/>
  </si>
  <si>
    <t>구        분</t>
    <phoneticPr fontId="2" type="noConversion"/>
  </si>
  <si>
    <t>16년 1월</t>
    <phoneticPr fontId="2" type="noConversion"/>
  </si>
  <si>
    <t>16년 3월</t>
    <phoneticPr fontId="2" type="noConversion"/>
  </si>
  <si>
    <t>15년 11월</t>
    <phoneticPr fontId="2" type="noConversion"/>
  </si>
  <si>
    <t>14년 11월</t>
    <phoneticPr fontId="2" type="noConversion"/>
  </si>
  <si>
    <t>13년 11월</t>
    <phoneticPr fontId="2" type="noConversion"/>
  </si>
  <si>
    <t>평     균</t>
  </si>
  <si>
    <t>증  감  율</t>
    <phoneticPr fontId="2" type="noConversion"/>
  </si>
  <si>
    <t>○ 적용일시 : 2016. 05. 01  00:00부터</t>
    <phoneticPr fontId="2" type="noConversion"/>
  </si>
  <si>
    <t>16년 5월</t>
    <phoneticPr fontId="2" type="noConversion"/>
  </si>
  <si>
    <t>(기준일 : 2016. 05. 01 00:00)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</si>
</sst>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_ "/>
    <numFmt numFmtId="177" formatCode="0.00_ "/>
    <numFmt numFmtId="178" formatCode="0.0000"/>
  </numFmts>
  <fonts count="22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휴먼명조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b/>
      <sz val="18"/>
      <color rgb="FF0033CC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  <font>
      <b/>
      <sz val="14"/>
      <name val="맑은 고딕"/>
      <family val="3"/>
      <charset val="129"/>
      <scheme val="minor"/>
    </font>
    <font>
      <sz val="14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3"/>
      <color rgb="FF000000"/>
      <name val="휴먼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9" fontId="20" fillId="0" borderId="0" applyFont="0" applyFill="0" applyBorder="0" applyAlignment="0" applyProtection="0">
      <alignment vertical="center"/>
    </xf>
  </cellStyleXfs>
  <cellXfs count="3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7" fontId="0" fillId="0" borderId="0" xfId="0" applyNumberFormat="1">
      <alignment vertical="center"/>
    </xf>
    <xf numFmtId="0" fontId="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8" fillId="0" borderId="0" xfId="0" applyFont="1" applyAlignment="1">
      <alignment horizontal="center" vertical="center"/>
    </xf>
    <xf numFmtId="0" fontId="5" fillId="0" borderId="80" xfId="0" applyFont="1" applyBorder="1">
      <alignment vertical="center"/>
    </xf>
    <xf numFmtId="0" fontId="5" fillId="0" borderId="81" xfId="0" applyFont="1" applyBorder="1">
      <alignment vertical="center"/>
    </xf>
    <xf numFmtId="0" fontId="5" fillId="0" borderId="82" xfId="0" applyFont="1" applyBorder="1">
      <alignment vertical="center"/>
    </xf>
    <xf numFmtId="0" fontId="5" fillId="0" borderId="83" xfId="0" applyFont="1" applyBorder="1">
      <alignment vertical="center"/>
    </xf>
    <xf numFmtId="0" fontId="5" fillId="0" borderId="84" xfId="0" applyFont="1" applyBorder="1">
      <alignment vertical="center"/>
    </xf>
    <xf numFmtId="0" fontId="5" fillId="0" borderId="85" xfId="0" applyFont="1" applyBorder="1">
      <alignment vertical="center"/>
    </xf>
    <xf numFmtId="0" fontId="5" fillId="0" borderId="79" xfId="0" applyFont="1" applyBorder="1">
      <alignment vertical="center"/>
    </xf>
    <xf numFmtId="0" fontId="0" fillId="0" borderId="86" xfId="0" applyBorder="1">
      <alignment vertical="center"/>
    </xf>
    <xf numFmtId="0" fontId="3" fillId="0" borderId="88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11" fillId="0" borderId="0" xfId="0" applyFont="1">
      <alignment vertical="center"/>
    </xf>
    <xf numFmtId="176" fontId="1" fillId="0" borderId="73" xfId="0" applyNumberFormat="1" applyFont="1" applyFill="1" applyBorder="1" applyAlignment="1">
      <alignment horizontal="right" vertical="center" wrapText="1" indent="1"/>
    </xf>
    <xf numFmtId="176" fontId="1" fillId="0" borderId="28" xfId="0" applyNumberFormat="1" applyFont="1" applyFill="1" applyBorder="1" applyAlignment="1">
      <alignment horizontal="right" vertical="center" wrapText="1" indent="1"/>
    </xf>
    <xf numFmtId="176" fontId="1" fillId="0" borderId="12" xfId="0" applyNumberFormat="1" applyFont="1" applyFill="1" applyBorder="1" applyAlignment="1">
      <alignment horizontal="right" vertical="center" wrapText="1" indent="1"/>
    </xf>
    <xf numFmtId="176" fontId="1" fillId="0" borderId="8" xfId="0" applyNumberFormat="1" applyFont="1" applyFill="1" applyBorder="1" applyAlignment="1">
      <alignment horizontal="right" vertical="center" wrapText="1" indent="1"/>
    </xf>
    <xf numFmtId="176" fontId="1" fillId="0" borderId="22" xfId="0" applyNumberFormat="1" applyFont="1" applyFill="1" applyBorder="1" applyAlignment="1">
      <alignment horizontal="right" vertical="center" wrapText="1" indent="1"/>
    </xf>
    <xf numFmtId="176" fontId="1" fillId="0" borderId="7" xfId="0" applyNumberFormat="1" applyFont="1" applyFill="1" applyBorder="1" applyAlignment="1">
      <alignment horizontal="right" vertical="center" wrapText="1" indent="1"/>
    </xf>
    <xf numFmtId="176" fontId="1" fillId="0" borderId="9" xfId="0" applyNumberFormat="1" applyFont="1" applyFill="1" applyBorder="1" applyAlignment="1">
      <alignment horizontal="right" vertical="center" wrapText="1" indent="1"/>
    </xf>
    <xf numFmtId="176" fontId="1" fillId="0" borderId="75" xfId="0" applyNumberFormat="1" applyFont="1" applyFill="1" applyBorder="1" applyAlignment="1">
      <alignment horizontal="right" vertical="center" wrapText="1" indent="1"/>
    </xf>
    <xf numFmtId="177" fontId="0" fillId="0" borderId="67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77" fontId="0" fillId="0" borderId="24" xfId="0" applyNumberFormat="1" applyBorder="1" applyAlignment="1">
      <alignment horizontal="right" vertical="center" indent="1"/>
    </xf>
    <xf numFmtId="177" fontId="9" fillId="0" borderId="13" xfId="0" applyNumberFormat="1" applyFont="1" applyBorder="1" applyAlignment="1">
      <alignment horizontal="right" vertical="center" indent="1"/>
    </xf>
    <xf numFmtId="177" fontId="9" fillId="0" borderId="24" xfId="0" applyNumberFormat="1" applyFont="1" applyBorder="1" applyAlignment="1">
      <alignment horizontal="right" vertical="center" indent="1"/>
    </xf>
    <xf numFmtId="177" fontId="9" fillId="0" borderId="57" xfId="0" applyNumberFormat="1" applyFont="1" applyBorder="1" applyAlignment="1">
      <alignment horizontal="right" vertical="center" indent="1"/>
    </xf>
    <xf numFmtId="177" fontId="9" fillId="0" borderId="67" xfId="0" applyNumberFormat="1" applyFont="1" applyBorder="1" applyAlignment="1">
      <alignment horizontal="right" vertical="center" indent="1"/>
    </xf>
    <xf numFmtId="177" fontId="9" fillId="0" borderId="26" xfId="0" applyNumberFormat="1" applyFont="1" applyBorder="1" applyAlignment="1">
      <alignment horizontal="right" vertical="center" indent="1"/>
    </xf>
    <xf numFmtId="177" fontId="0" fillId="0" borderId="68" xfId="0" applyNumberFormat="1" applyFill="1" applyBorder="1" applyAlignment="1">
      <alignment horizontal="right" vertical="center" indent="1"/>
    </xf>
    <xf numFmtId="0" fontId="3" fillId="0" borderId="87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0" fillId="0" borderId="69" xfId="0" applyNumberFormat="1" applyBorder="1" applyAlignment="1">
      <alignment horizontal="right" vertical="center" indent="1"/>
    </xf>
    <xf numFmtId="176" fontId="0" fillId="0" borderId="25" xfId="0" applyNumberFormat="1" applyBorder="1" applyAlignment="1">
      <alignment horizontal="right" vertical="center" indent="1"/>
    </xf>
    <xf numFmtId="176" fontId="0" fillId="0" borderId="5" xfId="0" applyNumberFormat="1" applyBorder="1" applyAlignment="1">
      <alignment horizontal="right" vertical="center" indent="1"/>
    </xf>
    <xf numFmtId="176" fontId="0" fillId="0" borderId="2" xfId="0" applyNumberFormat="1" applyBorder="1" applyAlignment="1">
      <alignment horizontal="right" vertical="center" indent="1"/>
    </xf>
    <xf numFmtId="176" fontId="0" fillId="0" borderId="3" xfId="0" applyNumberFormat="1" applyBorder="1" applyAlignment="1">
      <alignment horizontal="right" vertical="center" indent="1"/>
    </xf>
    <xf numFmtId="0" fontId="7" fillId="0" borderId="6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4" fillId="0" borderId="61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176" fontId="16" fillId="3" borderId="2" xfId="0" applyNumberFormat="1" applyFont="1" applyFill="1" applyBorder="1" applyAlignment="1">
      <alignment horizontal="right" vertical="center" wrapText="1" indent="1"/>
    </xf>
    <xf numFmtId="0" fontId="16" fillId="2" borderId="1" xfId="0" applyFont="1" applyFill="1" applyBorder="1" applyAlignment="1">
      <alignment horizontal="right" vertical="center" indent="1"/>
    </xf>
    <xf numFmtId="176" fontId="17" fillId="2" borderId="8" xfId="0" applyNumberFormat="1" applyFont="1" applyFill="1" applyBorder="1" applyAlignment="1">
      <alignment horizontal="right" vertical="center" indent="1"/>
    </xf>
    <xf numFmtId="176" fontId="16" fillId="3" borderId="18" xfId="0" applyNumberFormat="1" applyFont="1" applyFill="1" applyBorder="1" applyAlignment="1">
      <alignment horizontal="right" vertical="center" wrapText="1" indent="1"/>
    </xf>
    <xf numFmtId="176" fontId="17" fillId="2" borderId="39" xfId="0" applyNumberFormat="1" applyFont="1" applyFill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176" fontId="4" fillId="0" borderId="61" xfId="0" applyNumberFormat="1" applyFont="1" applyBorder="1" applyAlignment="1">
      <alignment horizontal="right" vertical="center" indent="1"/>
    </xf>
    <xf numFmtId="177" fontId="4" fillId="0" borderId="61" xfId="0" applyNumberFormat="1" applyFont="1" applyBorder="1" applyAlignment="1">
      <alignment horizontal="right" vertical="center" indent="1"/>
    </xf>
    <xf numFmtId="0" fontId="4" fillId="0" borderId="17" xfId="0" applyFont="1" applyBorder="1" applyAlignment="1">
      <alignment horizontal="center" vertical="center"/>
    </xf>
    <xf numFmtId="176" fontId="16" fillId="3" borderId="3" xfId="0" applyNumberFormat="1" applyFont="1" applyFill="1" applyBorder="1" applyAlignment="1">
      <alignment horizontal="right" vertical="center" wrapText="1" indent="1"/>
    </xf>
    <xf numFmtId="0" fontId="16" fillId="2" borderId="4" xfId="0" applyFont="1" applyFill="1" applyBorder="1" applyAlignment="1">
      <alignment horizontal="right" vertical="center" indent="1"/>
    </xf>
    <xf numFmtId="176" fontId="17" fillId="2" borderId="9" xfId="0" applyNumberFormat="1" applyFont="1" applyFill="1" applyBorder="1" applyAlignment="1">
      <alignment horizontal="right" vertical="center" indent="1"/>
    </xf>
    <xf numFmtId="176" fontId="16" fillId="3" borderId="15" xfId="0" applyNumberFormat="1" applyFont="1" applyFill="1" applyBorder="1" applyAlignment="1">
      <alignment horizontal="right" vertical="center" wrapText="1" indent="1"/>
    </xf>
    <xf numFmtId="176" fontId="17" fillId="2" borderId="50" xfId="0" applyNumberFormat="1" applyFont="1" applyFill="1" applyBorder="1" applyAlignment="1">
      <alignment horizontal="right" vertical="center" indent="1"/>
    </xf>
    <xf numFmtId="176" fontId="16" fillId="3" borderId="72" xfId="0" applyNumberFormat="1" applyFont="1" applyFill="1" applyBorder="1" applyAlignment="1">
      <alignment horizontal="right" vertical="center" wrapText="1" indent="1"/>
    </xf>
    <xf numFmtId="0" fontId="16" fillId="2" borderId="63" xfId="0" applyFont="1" applyFill="1" applyBorder="1" applyAlignment="1">
      <alignment horizontal="right" vertical="center" indent="1"/>
    </xf>
    <xf numFmtId="176" fontId="17" fillId="2" borderId="73" xfId="0" applyNumberFormat="1" applyFont="1" applyFill="1" applyBorder="1" applyAlignment="1">
      <alignment horizontal="right" vertical="center" indent="1"/>
    </xf>
    <xf numFmtId="176" fontId="16" fillId="3" borderId="69" xfId="0" applyNumberFormat="1" applyFont="1" applyFill="1" applyBorder="1" applyAlignment="1">
      <alignment horizontal="right" vertical="center" wrapText="1" indent="1"/>
    </xf>
    <xf numFmtId="176" fontId="17" fillId="2" borderId="52" xfId="0" applyNumberFormat="1" applyFont="1" applyFill="1" applyBorder="1" applyAlignment="1">
      <alignment horizontal="right" vertical="center" indent="1"/>
    </xf>
    <xf numFmtId="0" fontId="4" fillId="0" borderId="13" xfId="0" applyFont="1" applyBorder="1" applyAlignment="1">
      <alignment horizontal="center" vertical="center"/>
    </xf>
    <xf numFmtId="176" fontId="16" fillId="3" borderId="5" xfId="0" applyNumberFormat="1" applyFont="1" applyFill="1" applyBorder="1" applyAlignment="1">
      <alignment horizontal="right" vertical="center" wrapText="1" indent="1"/>
    </xf>
    <xf numFmtId="0" fontId="16" fillId="2" borderId="6" xfId="0" applyFont="1" applyFill="1" applyBorder="1" applyAlignment="1">
      <alignment horizontal="right" vertical="center" indent="1"/>
    </xf>
    <xf numFmtId="176" fontId="17" fillId="2" borderId="7" xfId="0" applyNumberFormat="1" applyFont="1" applyFill="1" applyBorder="1" applyAlignment="1">
      <alignment horizontal="right" vertical="center" indent="1"/>
    </xf>
    <xf numFmtId="176" fontId="16" fillId="3" borderId="14" xfId="0" applyNumberFormat="1" applyFont="1" applyFill="1" applyBorder="1" applyAlignment="1">
      <alignment horizontal="right" vertical="center" wrapText="1" indent="1"/>
    </xf>
    <xf numFmtId="176" fontId="17" fillId="2" borderId="37" xfId="0" applyNumberFormat="1" applyFont="1" applyFill="1" applyBorder="1" applyAlignment="1">
      <alignment horizontal="right" vertical="center" indent="1"/>
    </xf>
    <xf numFmtId="0" fontId="4" fillId="0" borderId="24" xfId="0" applyFont="1" applyBorder="1" applyAlignment="1">
      <alignment horizontal="center" vertical="center"/>
    </xf>
    <xf numFmtId="176" fontId="16" fillId="3" borderId="10" xfId="0" applyNumberFormat="1" applyFont="1" applyFill="1" applyBorder="1" applyAlignment="1">
      <alignment horizontal="right" vertical="center" wrapText="1" indent="1"/>
    </xf>
    <xf numFmtId="0" fontId="16" fillId="2" borderId="11" xfId="0" applyFont="1" applyFill="1" applyBorder="1" applyAlignment="1">
      <alignment horizontal="right" vertical="center" indent="1"/>
    </xf>
    <xf numFmtId="176" fontId="17" fillId="2" borderId="12" xfId="0" applyNumberFormat="1" applyFont="1" applyFill="1" applyBorder="1" applyAlignment="1">
      <alignment horizontal="right" vertical="center" indent="1"/>
    </xf>
    <xf numFmtId="176" fontId="16" fillId="3" borderId="30" xfId="0" applyNumberFormat="1" applyFont="1" applyFill="1" applyBorder="1" applyAlignment="1">
      <alignment horizontal="right" vertical="center" wrapText="1" indent="1"/>
    </xf>
    <xf numFmtId="176" fontId="17" fillId="2" borderId="48" xfId="0" applyNumberFormat="1" applyFont="1" applyFill="1" applyBorder="1" applyAlignment="1">
      <alignment horizontal="right" vertical="center" indent="1"/>
    </xf>
    <xf numFmtId="176" fontId="16" fillId="2" borderId="1" xfId="0" applyNumberFormat="1" applyFont="1" applyFill="1" applyBorder="1" applyAlignment="1">
      <alignment horizontal="right" vertical="center" indent="1"/>
    </xf>
    <xf numFmtId="0" fontId="4" fillId="0" borderId="20" xfId="0" applyFont="1" applyBorder="1" applyAlignment="1">
      <alignment horizontal="center" vertical="center"/>
    </xf>
    <xf numFmtId="176" fontId="16" fillId="3" borderId="21" xfId="0" applyNumberFormat="1" applyFont="1" applyFill="1" applyBorder="1" applyAlignment="1">
      <alignment horizontal="right" vertical="center" wrapText="1" indent="1"/>
    </xf>
    <xf numFmtId="0" fontId="16" fillId="2" borderId="19" xfId="0" applyFont="1" applyFill="1" applyBorder="1" applyAlignment="1">
      <alignment horizontal="right" vertical="center" indent="1"/>
    </xf>
    <xf numFmtId="176" fontId="17" fillId="2" borderId="22" xfId="0" applyNumberFormat="1" applyFont="1" applyFill="1" applyBorder="1" applyAlignment="1">
      <alignment horizontal="right" vertical="center" indent="1"/>
    </xf>
    <xf numFmtId="176" fontId="16" fillId="3" borderId="23" xfId="0" applyNumberFormat="1" applyFont="1" applyFill="1" applyBorder="1" applyAlignment="1">
      <alignment horizontal="right" vertical="center" wrapText="1" indent="1"/>
    </xf>
    <xf numFmtId="176" fontId="17" fillId="2" borderId="35" xfId="0" applyNumberFormat="1" applyFont="1" applyFill="1" applyBorder="1" applyAlignment="1">
      <alignment horizontal="right" vertical="center" indent="1"/>
    </xf>
    <xf numFmtId="176" fontId="16" fillId="2" borderId="6" xfId="0" applyNumberFormat="1" applyFont="1" applyFill="1" applyBorder="1" applyAlignment="1">
      <alignment horizontal="right" vertical="center" indent="1"/>
    </xf>
    <xf numFmtId="176" fontId="16" fillId="2" borderId="4" xfId="0" applyNumberFormat="1" applyFont="1" applyFill="1" applyBorder="1" applyAlignment="1">
      <alignment horizontal="right" vertical="center" indent="1"/>
    </xf>
    <xf numFmtId="176" fontId="16" fillId="3" borderId="25" xfId="0" applyNumberFormat="1" applyFont="1" applyFill="1" applyBorder="1" applyAlignment="1">
      <alignment horizontal="right" vertical="center" wrapText="1" indent="1"/>
    </xf>
    <xf numFmtId="0" fontId="16" fillId="2" borderId="27" xfId="0" applyFont="1" applyFill="1" applyBorder="1" applyAlignment="1">
      <alignment horizontal="right" vertical="center" indent="1"/>
    </xf>
    <xf numFmtId="176" fontId="17" fillId="2" borderId="28" xfId="0" applyNumberFormat="1" applyFont="1" applyFill="1" applyBorder="1" applyAlignment="1">
      <alignment horizontal="right" vertical="center" indent="1"/>
    </xf>
    <xf numFmtId="176" fontId="16" fillId="3" borderId="29" xfId="0" applyNumberFormat="1" applyFont="1" applyFill="1" applyBorder="1" applyAlignment="1">
      <alignment horizontal="right" vertical="center" wrapText="1" indent="1"/>
    </xf>
    <xf numFmtId="176" fontId="16" fillId="3" borderId="60" xfId="0" applyNumberFormat="1" applyFont="1" applyFill="1" applyBorder="1" applyAlignment="1">
      <alignment horizontal="right" vertical="center" wrapText="1" indent="1"/>
    </xf>
    <xf numFmtId="176" fontId="16" fillId="3" borderId="71" xfId="0" applyNumberFormat="1" applyFont="1" applyFill="1" applyBorder="1" applyAlignment="1">
      <alignment horizontal="right" vertical="center" wrapText="1" indent="1"/>
    </xf>
    <xf numFmtId="0" fontId="7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76" fontId="16" fillId="2" borderId="27" xfId="0" applyNumberFormat="1" applyFont="1" applyFill="1" applyBorder="1" applyAlignment="1">
      <alignment horizontal="right" vertical="center" indent="1"/>
    </xf>
    <xf numFmtId="0" fontId="4" fillId="0" borderId="12" xfId="0" applyFont="1" applyBorder="1" applyAlignment="1">
      <alignment horizontal="center" vertical="center"/>
    </xf>
    <xf numFmtId="176" fontId="16" fillId="2" borderId="11" xfId="0" applyNumberFormat="1" applyFont="1" applyFill="1" applyBorder="1" applyAlignment="1">
      <alignment horizontal="right" vertical="center" indent="1"/>
    </xf>
    <xf numFmtId="176" fontId="16" fillId="2" borderId="19" xfId="0" applyNumberFormat="1" applyFont="1" applyFill="1" applyBorder="1" applyAlignment="1">
      <alignment horizontal="right" vertical="center" inden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2" borderId="58" xfId="0" applyFont="1" applyFill="1" applyBorder="1" applyAlignment="1">
      <alignment horizontal="right" vertical="center" indent="1"/>
    </xf>
    <xf numFmtId="0" fontId="14" fillId="2" borderId="1" xfId="0" applyFont="1" applyFill="1" applyBorder="1" applyAlignment="1">
      <alignment horizontal="right" vertical="center" indent="1"/>
    </xf>
    <xf numFmtId="176" fontId="15" fillId="2" borderId="8" xfId="0" applyNumberFormat="1" applyFont="1" applyFill="1" applyBorder="1" applyAlignment="1">
      <alignment horizontal="right" vertical="center" indent="1"/>
    </xf>
    <xf numFmtId="176" fontId="15" fillId="2" borderId="39" xfId="0" applyNumberFormat="1" applyFont="1" applyFill="1" applyBorder="1" applyAlignment="1">
      <alignment horizontal="right" vertical="center" indent="1"/>
    </xf>
    <xf numFmtId="0" fontId="14" fillId="2" borderId="19" xfId="0" applyFont="1" applyFill="1" applyBorder="1" applyAlignment="1">
      <alignment horizontal="right" vertical="center" indent="1"/>
    </xf>
    <xf numFmtId="176" fontId="15" fillId="2" borderId="22" xfId="0" applyNumberFormat="1" applyFont="1" applyFill="1" applyBorder="1" applyAlignment="1">
      <alignment horizontal="right" vertical="center" indent="1"/>
    </xf>
    <xf numFmtId="176" fontId="15" fillId="2" borderId="50" xfId="0" applyNumberFormat="1" applyFont="1" applyFill="1" applyBorder="1" applyAlignment="1">
      <alignment horizontal="right" vertical="center" indent="1"/>
    </xf>
    <xf numFmtId="176" fontId="14" fillId="2" borderId="94" xfId="0" applyNumberFormat="1" applyFont="1" applyFill="1" applyBorder="1" applyAlignment="1">
      <alignment horizontal="right" vertical="center" indent="1"/>
    </xf>
    <xf numFmtId="176" fontId="15" fillId="2" borderId="95" xfId="0" applyNumberFormat="1" applyFont="1" applyFill="1" applyBorder="1" applyAlignment="1">
      <alignment horizontal="right" vertical="center" indent="1"/>
    </xf>
    <xf numFmtId="0" fontId="14" fillId="2" borderId="94" xfId="0" applyFont="1" applyFill="1" applyBorder="1" applyAlignment="1">
      <alignment horizontal="right" vertical="center" indent="1"/>
    </xf>
    <xf numFmtId="176" fontId="15" fillId="2" borderId="96" xfId="0" applyNumberFormat="1" applyFont="1" applyFill="1" applyBorder="1" applyAlignment="1">
      <alignment horizontal="right" vertical="center" indent="1"/>
    </xf>
    <xf numFmtId="176" fontId="14" fillId="2" borderId="6" xfId="0" applyNumberFormat="1" applyFont="1" applyFill="1" applyBorder="1" applyAlignment="1">
      <alignment horizontal="right" vertical="center" indent="1"/>
    </xf>
    <xf numFmtId="176" fontId="15" fillId="2" borderId="7" xfId="0" applyNumberFormat="1" applyFont="1" applyFill="1" applyBorder="1" applyAlignment="1">
      <alignment horizontal="right" vertical="center" indent="1"/>
    </xf>
    <xf numFmtId="0" fontId="14" fillId="2" borderId="6" xfId="0" applyFont="1" applyFill="1" applyBorder="1" applyAlignment="1">
      <alignment horizontal="right" vertical="center" indent="1"/>
    </xf>
    <xf numFmtId="176" fontId="15" fillId="2" borderId="48" xfId="0" applyNumberFormat="1" applyFont="1" applyFill="1" applyBorder="1" applyAlignment="1">
      <alignment horizontal="right" vertical="center" indent="1"/>
    </xf>
    <xf numFmtId="176" fontId="14" fillId="2" borderId="1" xfId="0" applyNumberFormat="1" applyFont="1" applyFill="1" applyBorder="1" applyAlignment="1">
      <alignment horizontal="right" vertical="center" indent="1"/>
    </xf>
    <xf numFmtId="0" fontId="14" fillId="2" borderId="4" xfId="0" applyFont="1" applyFill="1" applyBorder="1" applyAlignment="1">
      <alignment horizontal="right" vertical="center" indent="1"/>
    </xf>
    <xf numFmtId="176" fontId="15" fillId="2" borderId="9" xfId="0" applyNumberFormat="1" applyFont="1" applyFill="1" applyBorder="1" applyAlignment="1">
      <alignment horizontal="right" vertical="center" indent="1"/>
    </xf>
    <xf numFmtId="176" fontId="15" fillId="2" borderId="35" xfId="0" applyNumberFormat="1" applyFont="1" applyFill="1" applyBorder="1" applyAlignment="1">
      <alignment horizontal="right" vertical="center" indent="1"/>
    </xf>
    <xf numFmtId="0" fontId="14" fillId="2" borderId="11" xfId="0" applyFont="1" applyFill="1" applyBorder="1" applyAlignment="1">
      <alignment horizontal="right" vertical="center" indent="1"/>
    </xf>
    <xf numFmtId="176" fontId="15" fillId="2" borderId="12" xfId="0" applyNumberFormat="1" applyFont="1" applyFill="1" applyBorder="1" applyAlignment="1">
      <alignment horizontal="right" vertical="center" indent="1"/>
    </xf>
    <xf numFmtId="176" fontId="15" fillId="2" borderId="37" xfId="0" applyNumberFormat="1" applyFont="1" applyFill="1" applyBorder="1" applyAlignment="1">
      <alignment horizontal="right" vertical="center" indent="1"/>
    </xf>
    <xf numFmtId="0" fontId="14" fillId="2" borderId="27" xfId="0" applyFont="1" applyFill="1" applyBorder="1" applyAlignment="1">
      <alignment horizontal="right" vertical="center" indent="1"/>
    </xf>
    <xf numFmtId="176" fontId="15" fillId="2" borderId="28" xfId="0" applyNumberFormat="1" applyFont="1" applyFill="1" applyBorder="1" applyAlignment="1">
      <alignment horizontal="right" vertical="center" indent="1"/>
    </xf>
    <xf numFmtId="176" fontId="15" fillId="2" borderId="52" xfId="0" applyNumberFormat="1" applyFont="1" applyFill="1" applyBorder="1" applyAlignment="1">
      <alignment horizontal="right" vertical="center" indent="1"/>
    </xf>
    <xf numFmtId="0" fontId="4" fillId="0" borderId="61" xfId="0" applyFont="1" applyBorder="1" applyAlignment="1">
      <alignment horizontal="right" vertical="center" indent="1"/>
    </xf>
    <xf numFmtId="0" fontId="7" fillId="0" borderId="1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0" fontId="4" fillId="0" borderId="48" xfId="0" applyFont="1" applyBorder="1" applyAlignment="1">
      <alignment horizontal="right" vertical="center" indent="1"/>
    </xf>
    <xf numFmtId="0" fontId="19" fillId="0" borderId="1" xfId="0" applyFont="1" applyBorder="1" applyAlignment="1">
      <alignment horizontal="right" vertical="center" indent="1"/>
    </xf>
    <xf numFmtId="176" fontId="16" fillId="2" borderId="1" xfId="0" applyNumberFormat="1" applyFont="1" applyFill="1" applyBorder="1" applyAlignment="1">
      <alignment horizontal="right" vertical="center" wrapText="1" indent="1"/>
    </xf>
    <xf numFmtId="176" fontId="4" fillId="0" borderId="1" xfId="0" applyNumberFormat="1" applyFont="1" applyBorder="1" applyAlignment="1">
      <alignment horizontal="right" vertical="center" indent="1"/>
    </xf>
    <xf numFmtId="177" fontId="4" fillId="0" borderId="39" xfId="0" applyNumberFormat="1" applyFont="1" applyBorder="1" applyAlignment="1">
      <alignment horizontal="right" vertical="center" indent="1"/>
    </xf>
    <xf numFmtId="0" fontId="19" fillId="0" borderId="4" xfId="0" applyFont="1" applyBorder="1" applyAlignment="1">
      <alignment horizontal="right" vertical="center" indent="1"/>
    </xf>
    <xf numFmtId="176" fontId="16" fillId="2" borderId="4" xfId="0" applyNumberFormat="1" applyFont="1" applyFill="1" applyBorder="1" applyAlignment="1">
      <alignment horizontal="right" vertical="center" wrapText="1" indent="1"/>
    </xf>
    <xf numFmtId="176" fontId="4" fillId="0" borderId="4" xfId="0" applyNumberFormat="1" applyFont="1" applyBorder="1" applyAlignment="1">
      <alignment horizontal="right" vertical="center" indent="1"/>
    </xf>
    <xf numFmtId="177" fontId="4" fillId="0" borderId="35" xfId="0" applyNumberFormat="1" applyFont="1" applyBorder="1" applyAlignment="1">
      <alignment horizontal="right" vertical="center" indent="1"/>
    </xf>
    <xf numFmtId="176" fontId="16" fillId="2" borderId="63" xfId="0" applyNumberFormat="1" applyFont="1" applyFill="1" applyBorder="1" applyAlignment="1">
      <alignment horizontal="right" vertical="center" wrapText="1" indent="1"/>
    </xf>
    <xf numFmtId="176" fontId="4" fillId="0" borderId="63" xfId="0" applyNumberFormat="1" applyFont="1" applyBorder="1" applyAlignment="1">
      <alignment horizontal="right" vertical="center" indent="1"/>
    </xf>
    <xf numFmtId="177" fontId="4" fillId="0" borderId="64" xfId="0" applyNumberFormat="1" applyFont="1" applyBorder="1" applyAlignment="1">
      <alignment horizontal="right" vertical="center" indent="1"/>
    </xf>
    <xf numFmtId="0" fontId="19" fillId="0" borderId="6" xfId="0" applyFont="1" applyBorder="1" applyAlignment="1">
      <alignment horizontal="right" vertical="center" indent="1"/>
    </xf>
    <xf numFmtId="176" fontId="16" fillId="2" borderId="6" xfId="0" applyNumberFormat="1" applyFont="1" applyFill="1" applyBorder="1" applyAlignment="1">
      <alignment horizontal="right" vertical="center" wrapText="1" indent="1"/>
    </xf>
    <xf numFmtId="176" fontId="4" fillId="0" borderId="6" xfId="0" applyNumberFormat="1" applyFont="1" applyBorder="1" applyAlignment="1">
      <alignment horizontal="right" vertical="center" indent="1"/>
    </xf>
    <xf numFmtId="177" fontId="4" fillId="0" borderId="48" xfId="0" applyNumberFormat="1" applyFont="1" applyBorder="1" applyAlignment="1">
      <alignment horizontal="right" vertical="center" indent="1"/>
    </xf>
    <xf numFmtId="0" fontId="19" fillId="0" borderId="11" xfId="0" applyFont="1" applyBorder="1" applyAlignment="1">
      <alignment horizontal="right" vertical="center" indent="1"/>
    </xf>
    <xf numFmtId="176" fontId="16" fillId="2" borderId="11" xfId="0" applyNumberFormat="1" applyFont="1" applyFill="1" applyBorder="1" applyAlignment="1">
      <alignment horizontal="right" vertical="center" wrapText="1" indent="1"/>
    </xf>
    <xf numFmtId="176" fontId="4" fillId="0" borderId="11" xfId="0" applyNumberFormat="1" applyFont="1" applyBorder="1" applyAlignment="1">
      <alignment horizontal="right" vertical="center" indent="1"/>
    </xf>
    <xf numFmtId="177" fontId="4" fillId="0" borderId="37" xfId="0" applyNumberFormat="1" applyFont="1" applyBorder="1" applyAlignment="1">
      <alignment horizontal="right" vertical="center" indent="1"/>
    </xf>
    <xf numFmtId="0" fontId="19" fillId="0" borderId="41" xfId="0" applyFont="1" applyBorder="1" applyAlignment="1">
      <alignment horizontal="right" vertical="center" indent="1"/>
    </xf>
    <xf numFmtId="176" fontId="16" fillId="2" borderId="41" xfId="0" applyNumberFormat="1" applyFont="1" applyFill="1" applyBorder="1" applyAlignment="1">
      <alignment horizontal="right" vertical="center" wrapText="1" indent="1"/>
    </xf>
    <xf numFmtId="176" fontId="4" fillId="0" borderId="41" xfId="0" applyNumberFormat="1" applyFont="1" applyBorder="1" applyAlignment="1">
      <alignment horizontal="right" vertical="center" indent="1"/>
    </xf>
    <xf numFmtId="177" fontId="4" fillId="0" borderId="42" xfId="0" applyNumberFormat="1" applyFont="1" applyBorder="1" applyAlignment="1">
      <alignment horizontal="right" vertical="center" indent="1"/>
    </xf>
    <xf numFmtId="178" fontId="16" fillId="2" borderId="4" xfId="0" applyNumberFormat="1" applyFont="1" applyFill="1" applyBorder="1" applyAlignment="1">
      <alignment horizontal="right" vertical="center" indent="1"/>
    </xf>
    <xf numFmtId="0" fontId="0" fillId="0" borderId="0" xfId="0" applyBorder="1" applyAlignment="1">
      <alignment horizontal="right" vertical="center"/>
    </xf>
    <xf numFmtId="0" fontId="3" fillId="0" borderId="88" xfId="0" quotePrefix="1" applyFont="1" applyBorder="1" applyAlignment="1">
      <alignment horizontal="center" vertical="center"/>
    </xf>
    <xf numFmtId="0" fontId="3" fillId="0" borderId="107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89" xfId="0" quotePrefix="1" applyFont="1" applyBorder="1" applyAlignment="1">
      <alignment horizontal="center" vertical="center"/>
    </xf>
    <xf numFmtId="0" fontId="3" fillId="0" borderId="107" xfId="0" quotePrefix="1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5" fillId="0" borderId="110" xfId="0" applyFont="1" applyBorder="1">
      <alignment vertical="center"/>
    </xf>
    <xf numFmtId="0" fontId="3" fillId="0" borderId="61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76" fontId="21" fillId="0" borderId="61" xfId="0" applyNumberFormat="1" applyFont="1" applyFill="1" applyBorder="1" applyAlignment="1">
      <alignment horizontal="right" vertical="center" wrapText="1" indent="1"/>
    </xf>
    <xf numFmtId="0" fontId="3" fillId="0" borderId="113" xfId="0" applyFont="1" applyBorder="1" applyAlignment="1">
      <alignment horizontal="center" vertical="center"/>
    </xf>
    <xf numFmtId="0" fontId="0" fillId="0" borderId="114" xfId="0" applyBorder="1">
      <alignment vertical="center"/>
    </xf>
    <xf numFmtId="0" fontId="3" fillId="0" borderId="115" xfId="0" applyFont="1" applyBorder="1" applyAlignment="1">
      <alignment horizontal="center" vertical="center"/>
    </xf>
    <xf numFmtId="176" fontId="21" fillId="0" borderId="115" xfId="0" applyNumberFormat="1" applyFont="1" applyFill="1" applyBorder="1" applyAlignment="1">
      <alignment horizontal="right" vertical="center" wrapText="1" indent="1"/>
    </xf>
    <xf numFmtId="0" fontId="5" fillId="0" borderId="116" xfId="0" applyFont="1" applyBorder="1">
      <alignment vertical="center"/>
    </xf>
    <xf numFmtId="10" fontId="3" fillId="0" borderId="113" xfId="1" applyNumberFormat="1" applyFont="1" applyBorder="1" applyAlignment="1">
      <alignment horizontal="center" vertical="center"/>
    </xf>
    <xf numFmtId="176" fontId="21" fillId="0" borderId="109" xfId="0" applyNumberFormat="1" applyFont="1" applyFill="1" applyBorder="1" applyAlignment="1">
      <alignment horizontal="right" vertical="center" wrapText="1" indent="1"/>
    </xf>
    <xf numFmtId="176" fontId="21" fillId="0" borderId="117" xfId="0" applyNumberFormat="1" applyFont="1" applyFill="1" applyBorder="1" applyAlignment="1">
      <alignment horizontal="right" vertical="center" wrapText="1" indent="1"/>
    </xf>
    <xf numFmtId="176" fontId="21" fillId="0" borderId="118" xfId="0" applyNumberFormat="1" applyFont="1" applyFill="1" applyBorder="1" applyAlignment="1">
      <alignment horizontal="right" vertical="center" wrapText="1" indent="1"/>
    </xf>
    <xf numFmtId="10" fontId="3" fillId="0" borderId="119" xfId="1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46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89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9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06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92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0" fontId="7" fillId="2" borderId="98" xfId="0" applyFont="1" applyFill="1" applyBorder="1" applyAlignment="1">
      <alignment horizontal="center" vertical="center"/>
    </xf>
    <xf numFmtId="0" fontId="7" fillId="2" borderId="99" xfId="0" applyFont="1" applyFill="1" applyBorder="1" applyAlignment="1">
      <alignment horizontal="center" vertical="center"/>
    </xf>
    <xf numFmtId="0" fontId="7" fillId="2" borderId="101" xfId="0" applyFont="1" applyFill="1" applyBorder="1" applyAlignment="1">
      <alignment horizontal="center" vertical="center"/>
    </xf>
    <xf numFmtId="0" fontId="7" fillId="2" borderId="100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77" xfId="0" applyBorder="1" applyAlignment="1">
      <alignment horizontal="right" vertical="center"/>
    </xf>
    <xf numFmtId="0" fontId="18" fillId="0" borderId="103" xfId="0" applyFont="1" applyBorder="1" applyAlignment="1">
      <alignment horizontal="center" vertical="center"/>
    </xf>
    <xf numFmtId="0" fontId="18" fillId="0" borderId="104" xfId="0" applyFont="1" applyBorder="1" applyAlignment="1">
      <alignment horizontal="center" vertical="center"/>
    </xf>
    <xf numFmtId="0" fontId="18" fillId="0" borderId="105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3" fillId="0" borderId="11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3" fillId="0" borderId="113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BreakPreview" zoomScale="75" zoomScaleNormal="100" zoomScaleSheetLayoutView="75" workbookViewId="0">
      <selection activeCell="G21" sqref="G21"/>
    </sheetView>
  </sheetViews>
  <sheetFormatPr defaultRowHeight="16.5" x14ac:dyDescent="0.3"/>
  <cols>
    <col min="1" max="2" width="11.5" customWidth="1"/>
    <col min="3" max="4" width="14.875" customWidth="1"/>
    <col min="5" max="6" width="11.75" customWidth="1"/>
    <col min="7" max="7" width="11.125" customWidth="1"/>
  </cols>
  <sheetData>
    <row r="1" spans="1:10" ht="33.75" x14ac:dyDescent="0.3">
      <c r="A1" s="197" t="s">
        <v>8</v>
      </c>
      <c r="B1" s="197"/>
      <c r="C1" s="197"/>
      <c r="D1" s="197"/>
      <c r="E1" s="197"/>
      <c r="F1" s="197"/>
      <c r="G1" s="197"/>
    </row>
    <row r="2" spans="1:10" x14ac:dyDescent="0.3">
      <c r="A2" s="1"/>
      <c r="B2" s="1"/>
      <c r="C2" s="1"/>
      <c r="D2" s="1"/>
      <c r="E2" s="1"/>
      <c r="F2" s="1"/>
      <c r="G2" s="1"/>
    </row>
    <row r="3" spans="1:10" ht="23.25" customHeight="1" x14ac:dyDescent="0.3">
      <c r="A3" s="208" t="s">
        <v>72</v>
      </c>
      <c r="B3" s="208"/>
      <c r="C3" s="208"/>
      <c r="D3" s="208"/>
      <c r="E3" s="208"/>
      <c r="F3" s="208"/>
      <c r="G3" s="208"/>
    </row>
    <row r="4" spans="1:10" ht="23.25" customHeight="1" x14ac:dyDescent="0.3">
      <c r="A4" s="208" t="s">
        <v>18</v>
      </c>
      <c r="B4" s="208"/>
      <c r="C4" s="208"/>
      <c r="D4" s="208"/>
      <c r="E4" s="208"/>
      <c r="F4" s="208"/>
      <c r="G4" s="208"/>
    </row>
    <row r="5" spans="1:10" ht="17.25" thickBot="1" x14ac:dyDescent="0.35">
      <c r="A5" s="2"/>
      <c r="B5" s="2"/>
      <c r="C5" s="2"/>
      <c r="D5" s="2"/>
      <c r="E5" s="2"/>
      <c r="F5" s="212" t="s">
        <v>17</v>
      </c>
      <c r="G5" s="212"/>
    </row>
    <row r="6" spans="1:10" ht="39" customHeight="1" x14ac:dyDescent="0.3">
      <c r="A6" s="198" t="s">
        <v>15</v>
      </c>
      <c r="B6" s="199"/>
      <c r="C6" s="206" t="s">
        <v>35</v>
      </c>
      <c r="D6" s="207"/>
      <c r="E6" s="209" t="s">
        <v>14</v>
      </c>
      <c r="F6" s="199"/>
      <c r="G6" s="210" t="s">
        <v>16</v>
      </c>
    </row>
    <row r="7" spans="1:10" ht="39" customHeight="1" thickBot="1" x14ac:dyDescent="0.35">
      <c r="A7" s="200"/>
      <c r="B7" s="201"/>
      <c r="C7" s="22" t="s">
        <v>28</v>
      </c>
      <c r="D7" s="23" t="s">
        <v>29</v>
      </c>
      <c r="E7" s="24" t="s">
        <v>49</v>
      </c>
      <c r="F7" s="43" t="s">
        <v>48</v>
      </c>
      <c r="G7" s="211"/>
    </row>
    <row r="8" spans="1:10" ht="39" customHeight="1" x14ac:dyDescent="0.3">
      <c r="A8" s="204" t="s">
        <v>36</v>
      </c>
      <c r="B8" s="205"/>
      <c r="C8" s="26">
        <v>14.058299999999999</v>
      </c>
      <c r="D8" s="26">
        <v>13.4015</v>
      </c>
      <c r="E8" s="45">
        <f>C8-D8</f>
        <v>0.65679999999999872</v>
      </c>
      <c r="F8" s="34">
        <f>(E8/C8)*100</f>
        <v>4.6719731404223754</v>
      </c>
      <c r="G8" s="14"/>
      <c r="J8" s="10"/>
    </row>
    <row r="9" spans="1:10" ht="39" customHeight="1" x14ac:dyDescent="0.3">
      <c r="A9" s="190" t="s">
        <v>37</v>
      </c>
      <c r="B9" s="191"/>
      <c r="C9" s="27">
        <v>14.295999999999999</v>
      </c>
      <c r="D9" s="27">
        <v>13.645200000000001</v>
      </c>
      <c r="E9" s="46">
        <f t="shared" ref="E9:E24" si="0">C9-D9</f>
        <v>0.65079999999999849</v>
      </c>
      <c r="F9" s="35">
        <f t="shared" ref="F9:F24" si="1">(E9/C9)*100</f>
        <v>4.5523223279238838</v>
      </c>
      <c r="G9" s="15"/>
    </row>
    <row r="10" spans="1:10" ht="39" customHeight="1" x14ac:dyDescent="0.3">
      <c r="A10" s="194" t="s">
        <v>38</v>
      </c>
      <c r="B10" s="6" t="s">
        <v>2</v>
      </c>
      <c r="C10" s="28">
        <v>12.781000000000001</v>
      </c>
      <c r="D10" s="28">
        <v>11.9193</v>
      </c>
      <c r="E10" s="47">
        <f t="shared" si="0"/>
        <v>0.8617000000000008</v>
      </c>
      <c r="F10" s="36">
        <f t="shared" si="1"/>
        <v>6.7420389640873228</v>
      </c>
      <c r="G10" s="16" t="s">
        <v>9</v>
      </c>
    </row>
    <row r="11" spans="1:10" ht="39" customHeight="1" x14ac:dyDescent="0.3">
      <c r="A11" s="195"/>
      <c r="B11" s="4" t="s">
        <v>3</v>
      </c>
      <c r="C11" s="29">
        <v>12.526</v>
      </c>
      <c r="D11" s="29">
        <v>11.606400000000001</v>
      </c>
      <c r="E11" s="48">
        <f t="shared" si="0"/>
        <v>0.91959999999999908</v>
      </c>
      <c r="F11" s="36">
        <f t="shared" si="1"/>
        <v>7.341529618393734</v>
      </c>
      <c r="G11" s="17" t="s">
        <v>10</v>
      </c>
    </row>
    <row r="12" spans="1:10" ht="39" customHeight="1" x14ac:dyDescent="0.3">
      <c r="A12" s="196"/>
      <c r="B12" s="7" t="s">
        <v>5</v>
      </c>
      <c r="C12" s="30">
        <v>12.5352</v>
      </c>
      <c r="D12" s="30">
        <v>11.606400000000001</v>
      </c>
      <c r="E12" s="49">
        <f t="shared" si="0"/>
        <v>0.92879999999999896</v>
      </c>
      <c r="F12" s="34">
        <f t="shared" si="1"/>
        <v>7.4095347501435871</v>
      </c>
      <c r="G12" s="18" t="s">
        <v>11</v>
      </c>
    </row>
    <row r="13" spans="1:10" ht="39" customHeight="1" x14ac:dyDescent="0.3">
      <c r="A13" s="202" t="s">
        <v>39</v>
      </c>
      <c r="B13" s="8" t="s">
        <v>2</v>
      </c>
      <c r="C13" s="31">
        <v>13.808</v>
      </c>
      <c r="D13" s="31">
        <v>13.2159</v>
      </c>
      <c r="E13" s="47">
        <f t="shared" si="0"/>
        <v>0.59210000000000029</v>
      </c>
      <c r="F13" s="37">
        <f t="shared" si="1"/>
        <v>4.2880938586326787</v>
      </c>
      <c r="G13" s="19" t="s">
        <v>9</v>
      </c>
    </row>
    <row r="14" spans="1:10" ht="39" customHeight="1" x14ac:dyDescent="0.3">
      <c r="A14" s="195"/>
      <c r="B14" s="4" t="s">
        <v>3</v>
      </c>
      <c r="C14" s="29">
        <v>7.0361000000000002</v>
      </c>
      <c r="D14" s="29">
        <v>6.2279</v>
      </c>
      <c r="E14" s="48">
        <f t="shared" si="0"/>
        <v>0.80820000000000025</v>
      </c>
      <c r="F14" s="38">
        <f t="shared" si="1"/>
        <v>11.486476883500806</v>
      </c>
      <c r="G14" s="17" t="s">
        <v>12</v>
      </c>
    </row>
    <row r="15" spans="1:10" ht="39" customHeight="1" x14ac:dyDescent="0.3">
      <c r="A15" s="203"/>
      <c r="B15" s="9" t="s">
        <v>5</v>
      </c>
      <c r="C15" s="32">
        <v>12.743499999999999</v>
      </c>
      <c r="D15" s="32">
        <v>11.6624</v>
      </c>
      <c r="E15" s="49">
        <f t="shared" si="0"/>
        <v>1.0810999999999993</v>
      </c>
      <c r="F15" s="39">
        <f t="shared" si="1"/>
        <v>8.483540628555728</v>
      </c>
      <c r="G15" s="20" t="s">
        <v>13</v>
      </c>
    </row>
    <row r="16" spans="1:10" ht="39" customHeight="1" x14ac:dyDescent="0.3">
      <c r="A16" s="194" t="s">
        <v>40</v>
      </c>
      <c r="B16" s="6" t="s">
        <v>2</v>
      </c>
      <c r="C16" s="28">
        <v>12.645</v>
      </c>
      <c r="D16" s="28">
        <v>11.751200000000001</v>
      </c>
      <c r="E16" s="47">
        <f t="shared" si="0"/>
        <v>0.89379999999999882</v>
      </c>
      <c r="F16" s="38">
        <f t="shared" si="1"/>
        <v>7.068406484776582</v>
      </c>
      <c r="G16" s="16" t="s">
        <v>9</v>
      </c>
    </row>
    <row r="17" spans="1:7" ht="39" customHeight="1" x14ac:dyDescent="0.3">
      <c r="A17" s="195"/>
      <c r="B17" s="4" t="s">
        <v>3</v>
      </c>
      <c r="C17" s="29">
        <v>11.8872</v>
      </c>
      <c r="D17" s="29">
        <v>10.867800000000001</v>
      </c>
      <c r="E17" s="48">
        <f t="shared" si="0"/>
        <v>1.0193999999999992</v>
      </c>
      <c r="F17" s="38">
        <f t="shared" si="1"/>
        <v>8.5756107409650646</v>
      </c>
      <c r="G17" s="17" t="s">
        <v>10</v>
      </c>
    </row>
    <row r="18" spans="1:7" ht="39" customHeight="1" x14ac:dyDescent="0.3">
      <c r="A18" s="196"/>
      <c r="B18" s="7" t="s">
        <v>5</v>
      </c>
      <c r="C18" s="30">
        <v>11.9101</v>
      </c>
      <c r="D18" s="30">
        <v>10.867800000000001</v>
      </c>
      <c r="E18" s="49">
        <f t="shared" si="0"/>
        <v>1.0422999999999991</v>
      </c>
      <c r="F18" s="40">
        <f t="shared" si="1"/>
        <v>8.7513958740900506</v>
      </c>
      <c r="G18" s="18" t="s">
        <v>11</v>
      </c>
    </row>
    <row r="19" spans="1:7" ht="39" customHeight="1" x14ac:dyDescent="0.3">
      <c r="A19" s="202" t="s">
        <v>41</v>
      </c>
      <c r="B19" s="8" t="s">
        <v>2</v>
      </c>
      <c r="C19" s="31">
        <v>13.243600000000001</v>
      </c>
      <c r="D19" s="31">
        <v>12.6258</v>
      </c>
      <c r="E19" s="47">
        <f t="shared" si="0"/>
        <v>0.61780000000000079</v>
      </c>
      <c r="F19" s="37">
        <f t="shared" si="1"/>
        <v>4.6648947416110484</v>
      </c>
      <c r="G19" s="19" t="s">
        <v>9</v>
      </c>
    </row>
    <row r="20" spans="1:7" ht="39" customHeight="1" x14ac:dyDescent="0.3">
      <c r="A20" s="195"/>
      <c r="B20" s="4" t="s">
        <v>3</v>
      </c>
      <c r="C20" s="29">
        <v>12.024100000000001</v>
      </c>
      <c r="D20" s="29">
        <v>11.0299</v>
      </c>
      <c r="E20" s="48">
        <f t="shared" si="0"/>
        <v>0.99420000000000108</v>
      </c>
      <c r="F20" s="38">
        <f t="shared" si="1"/>
        <v>8.2683943080979123</v>
      </c>
      <c r="G20" s="17" t="s">
        <v>10</v>
      </c>
    </row>
    <row r="21" spans="1:7" ht="39" customHeight="1" x14ac:dyDescent="0.3">
      <c r="A21" s="203"/>
      <c r="B21" s="9" t="s">
        <v>5</v>
      </c>
      <c r="C21" s="32">
        <v>12.0618</v>
      </c>
      <c r="D21" s="32">
        <v>11.0329</v>
      </c>
      <c r="E21" s="49">
        <f t="shared" si="0"/>
        <v>1.0289000000000001</v>
      </c>
      <c r="F21" s="39">
        <f t="shared" si="1"/>
        <v>8.5302359515163584</v>
      </c>
      <c r="G21" s="20" t="s">
        <v>11</v>
      </c>
    </row>
    <row r="22" spans="1:7" ht="39" customHeight="1" x14ac:dyDescent="0.3">
      <c r="A22" s="204" t="s">
        <v>42</v>
      </c>
      <c r="B22" s="205"/>
      <c r="C22" s="26">
        <v>14.8909</v>
      </c>
      <c r="D22" s="26">
        <v>14.4177</v>
      </c>
      <c r="E22" s="46">
        <f t="shared" si="0"/>
        <v>0.47320000000000029</v>
      </c>
      <c r="F22" s="40">
        <f t="shared" si="1"/>
        <v>3.1777797178142371</v>
      </c>
      <c r="G22" s="14"/>
    </row>
    <row r="23" spans="1:7" ht="39" customHeight="1" x14ac:dyDescent="0.3">
      <c r="A23" s="190" t="s">
        <v>43</v>
      </c>
      <c r="B23" s="191"/>
      <c r="C23" s="27">
        <v>12.122400000000001</v>
      </c>
      <c r="D23" s="27">
        <v>11.1396</v>
      </c>
      <c r="E23" s="46">
        <f t="shared" si="0"/>
        <v>0.98280000000000101</v>
      </c>
      <c r="F23" s="41">
        <f>(E23/C23)*100</f>
        <v>8.1073054840625698</v>
      </c>
      <c r="G23" s="15"/>
    </row>
    <row r="24" spans="1:7" ht="39" customHeight="1" thickBot="1" x14ac:dyDescent="0.35">
      <c r="A24" s="192" t="s">
        <v>44</v>
      </c>
      <c r="B24" s="193"/>
      <c r="C24" s="33">
        <v>12.9666</v>
      </c>
      <c r="D24" s="33">
        <v>12.1698</v>
      </c>
      <c r="E24" s="45">
        <f t="shared" si="0"/>
        <v>0.79679999999999929</v>
      </c>
      <c r="F24" s="42">
        <f t="shared" si="1"/>
        <v>6.1450187404562433</v>
      </c>
      <c r="G24" s="21"/>
    </row>
  </sheetData>
  <mergeCells count="17">
    <mergeCell ref="A8:B8"/>
    <mergeCell ref="A9:B9"/>
    <mergeCell ref="A24:B24"/>
    <mergeCell ref="A16:A18"/>
    <mergeCell ref="A1:G1"/>
    <mergeCell ref="A6:B7"/>
    <mergeCell ref="A23:B23"/>
    <mergeCell ref="A19:A21"/>
    <mergeCell ref="A22:B22"/>
    <mergeCell ref="C6:D6"/>
    <mergeCell ref="A13:A15"/>
    <mergeCell ref="A10:A12"/>
    <mergeCell ref="A4:G4"/>
    <mergeCell ref="A3:G3"/>
    <mergeCell ref="E6:F6"/>
    <mergeCell ref="G6:G7"/>
    <mergeCell ref="F5:G5"/>
  </mergeCells>
  <phoneticPr fontId="2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view="pageBreakPreview" zoomScale="69" zoomScaleNormal="100" zoomScaleSheetLayoutView="69" workbookViewId="0">
      <selection activeCell="A2" sqref="A2:H2"/>
    </sheetView>
  </sheetViews>
  <sheetFormatPr defaultRowHeight="16.5" x14ac:dyDescent="0.3"/>
  <cols>
    <col min="1" max="1" width="14.125" customWidth="1"/>
    <col min="2" max="2" width="14.125" style="1" customWidth="1"/>
    <col min="3" max="8" width="18.75" customWidth="1"/>
    <col min="9" max="9" width="3.75" customWidth="1"/>
    <col min="10" max="15" width="14.125" customWidth="1"/>
    <col min="16" max="17" width="19.625" customWidth="1"/>
  </cols>
  <sheetData>
    <row r="1" spans="1:15" ht="33.75" x14ac:dyDescent="0.3">
      <c r="A1" s="197" t="s">
        <v>8</v>
      </c>
      <c r="B1" s="197"/>
      <c r="C1" s="197"/>
      <c r="D1" s="197"/>
      <c r="E1" s="197"/>
      <c r="F1" s="197"/>
      <c r="G1" s="197"/>
      <c r="H1" s="197"/>
    </row>
    <row r="2" spans="1:15" ht="21.75" customHeight="1" x14ac:dyDescent="0.3">
      <c r="A2" s="243" t="s">
        <v>74</v>
      </c>
      <c r="B2" s="243"/>
      <c r="C2" s="243"/>
      <c r="D2" s="243"/>
      <c r="E2" s="243"/>
      <c r="F2" s="243"/>
      <c r="G2" s="243"/>
      <c r="H2" s="243"/>
    </row>
    <row r="3" spans="1:15" ht="23.25" customHeight="1" x14ac:dyDescent="0.3">
      <c r="A3" s="208" t="s">
        <v>7</v>
      </c>
      <c r="B3" s="208"/>
      <c r="C3" s="208"/>
      <c r="D3" s="208"/>
      <c r="E3" s="208"/>
      <c r="F3" s="208"/>
      <c r="G3" s="208"/>
      <c r="H3" s="208"/>
      <c r="O3">
        <f>N2-N3</f>
        <v>0</v>
      </c>
    </row>
    <row r="4" spans="1:15" ht="23.25" customHeight="1" x14ac:dyDescent="0.3">
      <c r="A4" s="245" t="s">
        <v>19</v>
      </c>
      <c r="B4" s="245"/>
      <c r="C4" s="245"/>
      <c r="D4" s="245"/>
      <c r="E4" s="245"/>
      <c r="F4" s="245"/>
      <c r="G4" s="245"/>
      <c r="H4" s="245"/>
    </row>
    <row r="5" spans="1:15" ht="23.25" customHeight="1" x14ac:dyDescent="0.3">
      <c r="A5" s="244" t="s">
        <v>31</v>
      </c>
      <c r="B5" s="244"/>
      <c r="C5" s="244"/>
      <c r="D5" s="244"/>
      <c r="E5" s="244"/>
      <c r="F5" s="244"/>
      <c r="G5" s="244"/>
      <c r="H5" s="244"/>
    </row>
    <row r="6" spans="1:15" ht="17.25" thickBot="1" x14ac:dyDescent="0.35">
      <c r="A6" s="2"/>
      <c r="C6" s="2"/>
      <c r="D6" s="2"/>
      <c r="E6" s="5" t="s">
        <v>7</v>
      </c>
      <c r="F6" s="2"/>
      <c r="G6" s="2"/>
      <c r="H6" s="3" t="s">
        <v>17</v>
      </c>
    </row>
    <row r="7" spans="1:15" ht="27.75" customHeight="1" x14ac:dyDescent="0.3">
      <c r="A7" s="246" t="s">
        <v>15</v>
      </c>
      <c r="B7" s="247"/>
      <c r="C7" s="233" t="s">
        <v>24</v>
      </c>
      <c r="D7" s="234"/>
      <c r="E7" s="235"/>
      <c r="F7" s="236" t="s">
        <v>25</v>
      </c>
      <c r="G7" s="234"/>
      <c r="H7" s="237"/>
      <c r="I7" s="44"/>
      <c r="J7" s="227" t="s">
        <v>34</v>
      </c>
      <c r="K7" s="227"/>
      <c r="L7" s="227"/>
      <c r="M7" s="227"/>
      <c r="N7" s="227"/>
      <c r="O7" s="227"/>
    </row>
    <row r="8" spans="1:15" ht="37.9" customHeight="1" x14ac:dyDescent="0.3">
      <c r="A8" s="216"/>
      <c r="B8" s="248"/>
      <c r="C8" s="228" t="s">
        <v>52</v>
      </c>
      <c r="D8" s="220" t="s">
        <v>53</v>
      </c>
      <c r="E8" s="222" t="s">
        <v>54</v>
      </c>
      <c r="F8" s="230" t="s">
        <v>55</v>
      </c>
      <c r="G8" s="220" t="s">
        <v>56</v>
      </c>
      <c r="H8" s="224" t="s">
        <v>57</v>
      </c>
      <c r="I8" s="44"/>
      <c r="J8" s="226" t="s">
        <v>58</v>
      </c>
      <c r="K8" s="226"/>
      <c r="L8" s="226" t="s">
        <v>59</v>
      </c>
      <c r="M8" s="226"/>
      <c r="N8" s="227" t="s">
        <v>60</v>
      </c>
      <c r="O8" s="226"/>
    </row>
    <row r="9" spans="1:15" ht="30" customHeight="1" thickBot="1" x14ac:dyDescent="0.35">
      <c r="A9" s="249"/>
      <c r="B9" s="250"/>
      <c r="C9" s="229"/>
      <c r="D9" s="221"/>
      <c r="E9" s="223"/>
      <c r="F9" s="231"/>
      <c r="G9" s="221"/>
      <c r="H9" s="225"/>
      <c r="I9" s="44"/>
      <c r="J9" s="50" t="s">
        <v>61</v>
      </c>
      <c r="K9" s="50" t="s">
        <v>62</v>
      </c>
      <c r="L9" s="50" t="s">
        <v>61</v>
      </c>
      <c r="M9" s="50" t="s">
        <v>62</v>
      </c>
      <c r="N9" s="50" t="s">
        <v>61</v>
      </c>
      <c r="O9" s="50" t="s">
        <v>62</v>
      </c>
    </row>
    <row r="10" spans="1:15" ht="41.25" customHeight="1" x14ac:dyDescent="0.3">
      <c r="A10" s="238" t="s">
        <v>21</v>
      </c>
      <c r="B10" s="51" t="s">
        <v>20</v>
      </c>
      <c r="C10" s="52"/>
      <c r="D10" s="53"/>
      <c r="E10" s="54">
        <v>750</v>
      </c>
      <c r="F10" s="55"/>
      <c r="G10" s="53"/>
      <c r="H10" s="56">
        <v>750</v>
      </c>
      <c r="I10" s="44"/>
      <c r="J10" s="57"/>
      <c r="K10" s="57"/>
      <c r="L10" s="57"/>
      <c r="M10" s="57"/>
      <c r="N10" s="57"/>
      <c r="O10" s="57"/>
    </row>
    <row r="11" spans="1:15" ht="41.25" customHeight="1" x14ac:dyDescent="0.3">
      <c r="A11" s="216"/>
      <c r="B11" s="58" t="s">
        <v>22</v>
      </c>
      <c r="C11" s="59">
        <f>총괄표!C8</f>
        <v>14.058299999999999</v>
      </c>
      <c r="D11" s="60">
        <v>2.0573000000000001</v>
      </c>
      <c r="E11" s="61">
        <f>C11+D11</f>
        <v>16.115600000000001</v>
      </c>
      <c r="F11" s="62">
        <f>총괄표!D8</f>
        <v>13.4015</v>
      </c>
      <c r="G11" s="60">
        <v>2.0573000000000001</v>
      </c>
      <c r="H11" s="63">
        <f>F11+G11</f>
        <v>15.4588</v>
      </c>
      <c r="I11" s="64"/>
      <c r="J11" s="65">
        <f>F11-C11</f>
        <v>-0.65679999999999872</v>
      </c>
      <c r="K11" s="66">
        <f>(J11/C11)*100</f>
        <v>-4.6719731404223754</v>
      </c>
      <c r="L11" s="66">
        <f>G11-D11</f>
        <v>0</v>
      </c>
      <c r="M11" s="66">
        <f>(L11/E11)*100</f>
        <v>0</v>
      </c>
      <c r="N11" s="65">
        <f>H11-E11</f>
        <v>-0.65680000000000049</v>
      </c>
      <c r="O11" s="66">
        <f>(N11/E11)*100</f>
        <v>-4.075554121472365</v>
      </c>
    </row>
    <row r="12" spans="1:15" ht="41.25" customHeight="1" x14ac:dyDescent="0.3">
      <c r="A12" s="239"/>
      <c r="B12" s="67" t="s">
        <v>23</v>
      </c>
      <c r="C12" s="68">
        <f>총괄표!C8</f>
        <v>14.058299999999999</v>
      </c>
      <c r="D12" s="69">
        <v>1.798</v>
      </c>
      <c r="E12" s="70">
        <f t="shared" ref="E12:E26" si="0">C12+D12</f>
        <v>15.856299999999999</v>
      </c>
      <c r="F12" s="71">
        <f>총괄표!D8</f>
        <v>13.4015</v>
      </c>
      <c r="G12" s="168">
        <v>1.798</v>
      </c>
      <c r="H12" s="72">
        <f t="shared" ref="H12:H26" si="1">F12+G12</f>
        <v>15.1995</v>
      </c>
      <c r="I12" s="64"/>
      <c r="J12" s="65">
        <f t="shared" ref="J12:J27" si="2">F12-C12</f>
        <v>-0.65679999999999872</v>
      </c>
      <c r="K12" s="66">
        <f t="shared" ref="K12:K27" si="3">(J12/C12)*100</f>
        <v>-4.6719731404223754</v>
      </c>
      <c r="L12" s="66">
        <f t="shared" ref="L12:L26" si="4">G12-D12</f>
        <v>0</v>
      </c>
      <c r="M12" s="66">
        <f t="shared" ref="M12:M26" si="5">(L12/E12)*100</f>
        <v>0</v>
      </c>
      <c r="N12" s="65">
        <f t="shared" ref="N12:N27" si="6">H12-E12</f>
        <v>-0.65679999999999872</v>
      </c>
      <c r="O12" s="66">
        <f t="shared" ref="O12:O26" si="7">(N12/E12)*100</f>
        <v>-4.1422021530874087</v>
      </c>
    </row>
    <row r="13" spans="1:15" ht="41.25" customHeight="1" x14ac:dyDescent="0.3">
      <c r="A13" s="240" t="s">
        <v>50</v>
      </c>
      <c r="B13" s="241"/>
      <c r="C13" s="73">
        <f>총괄표!C9</f>
        <v>14.295999999999999</v>
      </c>
      <c r="D13" s="74">
        <v>2.2542</v>
      </c>
      <c r="E13" s="75">
        <f t="shared" si="0"/>
        <v>16.5502</v>
      </c>
      <c r="F13" s="76">
        <f>총괄표!D9</f>
        <v>13.645200000000001</v>
      </c>
      <c r="G13" s="74">
        <v>2.2542</v>
      </c>
      <c r="H13" s="77">
        <f t="shared" si="1"/>
        <v>15.8994</v>
      </c>
      <c r="I13" s="64"/>
      <c r="J13" s="65">
        <f t="shared" si="2"/>
        <v>-0.65079999999999849</v>
      </c>
      <c r="K13" s="66">
        <f t="shared" si="3"/>
        <v>-4.5523223279238838</v>
      </c>
      <c r="L13" s="66">
        <f t="shared" si="4"/>
        <v>0</v>
      </c>
      <c r="M13" s="66">
        <f t="shared" si="5"/>
        <v>0</v>
      </c>
      <c r="N13" s="65">
        <f t="shared" si="6"/>
        <v>-0.65080000000000027</v>
      </c>
      <c r="O13" s="66">
        <f t="shared" si="7"/>
        <v>-3.9322787640028536</v>
      </c>
    </row>
    <row r="14" spans="1:15" ht="41.25" customHeight="1" x14ac:dyDescent="0.3">
      <c r="A14" s="242" t="s">
        <v>1</v>
      </c>
      <c r="B14" s="78" t="s">
        <v>2</v>
      </c>
      <c r="C14" s="79">
        <f>총괄표!C10</f>
        <v>12.781000000000001</v>
      </c>
      <c r="D14" s="80">
        <v>2.2542</v>
      </c>
      <c r="E14" s="81">
        <f t="shared" si="0"/>
        <v>15.0352</v>
      </c>
      <c r="F14" s="82">
        <f>총괄표!D10</f>
        <v>11.9193</v>
      </c>
      <c r="G14" s="80">
        <v>2.2542</v>
      </c>
      <c r="H14" s="83">
        <f t="shared" si="1"/>
        <v>14.173500000000001</v>
      </c>
      <c r="I14" s="64"/>
      <c r="J14" s="65">
        <f t="shared" si="2"/>
        <v>-0.8617000000000008</v>
      </c>
      <c r="K14" s="66">
        <f t="shared" si="3"/>
        <v>-6.7420389640873228</v>
      </c>
      <c r="L14" s="66">
        <f t="shared" si="4"/>
        <v>0</v>
      </c>
      <c r="M14" s="66">
        <f t="shared" si="5"/>
        <v>0</v>
      </c>
      <c r="N14" s="65">
        <f t="shared" si="6"/>
        <v>-0.86169999999999902</v>
      </c>
      <c r="O14" s="66">
        <f t="shared" si="7"/>
        <v>-5.7312174098116353</v>
      </c>
    </row>
    <row r="15" spans="1:15" ht="41.25" customHeight="1" x14ac:dyDescent="0.3">
      <c r="A15" s="216"/>
      <c r="B15" s="58" t="s">
        <v>3</v>
      </c>
      <c r="C15" s="59">
        <f>총괄표!C11</f>
        <v>12.526</v>
      </c>
      <c r="D15" s="60">
        <v>2.2542</v>
      </c>
      <c r="E15" s="61">
        <f t="shared" si="0"/>
        <v>14.780200000000001</v>
      </c>
      <c r="F15" s="62">
        <f>총괄표!D11</f>
        <v>11.606400000000001</v>
      </c>
      <c r="G15" s="60">
        <v>2.2542</v>
      </c>
      <c r="H15" s="63">
        <f t="shared" si="1"/>
        <v>13.860600000000002</v>
      </c>
      <c r="I15" s="64"/>
      <c r="J15" s="65">
        <f t="shared" si="2"/>
        <v>-0.91959999999999908</v>
      </c>
      <c r="K15" s="66">
        <f t="shared" si="3"/>
        <v>-7.341529618393734</v>
      </c>
      <c r="L15" s="66">
        <f t="shared" si="4"/>
        <v>0</v>
      </c>
      <c r="M15" s="66">
        <f t="shared" si="5"/>
        <v>0</v>
      </c>
      <c r="N15" s="65">
        <f t="shared" si="6"/>
        <v>-0.91959999999999908</v>
      </c>
      <c r="O15" s="66">
        <f t="shared" si="7"/>
        <v>-6.2218373229049613</v>
      </c>
    </row>
    <row r="16" spans="1:15" ht="41.25" customHeight="1" x14ac:dyDescent="0.3">
      <c r="A16" s="239"/>
      <c r="B16" s="67" t="s">
        <v>5</v>
      </c>
      <c r="C16" s="68">
        <f>총괄표!C12</f>
        <v>12.5352</v>
      </c>
      <c r="D16" s="69">
        <v>2.2542</v>
      </c>
      <c r="E16" s="70">
        <f t="shared" si="0"/>
        <v>14.789400000000001</v>
      </c>
      <c r="F16" s="71">
        <f>총괄표!D12</f>
        <v>11.606400000000001</v>
      </c>
      <c r="G16" s="69">
        <v>2.2542</v>
      </c>
      <c r="H16" s="72">
        <f t="shared" si="1"/>
        <v>13.860600000000002</v>
      </c>
      <c r="I16" s="64"/>
      <c r="J16" s="65">
        <f t="shared" si="2"/>
        <v>-0.92879999999999896</v>
      </c>
      <c r="K16" s="66">
        <f t="shared" si="3"/>
        <v>-7.4095347501435871</v>
      </c>
      <c r="L16" s="66">
        <f t="shared" si="4"/>
        <v>0</v>
      </c>
      <c r="M16" s="66">
        <f t="shared" si="5"/>
        <v>0</v>
      </c>
      <c r="N16" s="65">
        <f t="shared" si="6"/>
        <v>-0.92879999999999896</v>
      </c>
      <c r="O16" s="66">
        <f t="shared" si="7"/>
        <v>-6.2801736378757687</v>
      </c>
    </row>
    <row r="17" spans="1:15" ht="41.25" customHeight="1" x14ac:dyDescent="0.3">
      <c r="A17" s="215" t="s">
        <v>4</v>
      </c>
      <c r="B17" s="84" t="s">
        <v>2</v>
      </c>
      <c r="C17" s="85">
        <f>총괄표!C13</f>
        <v>13.808</v>
      </c>
      <c r="D17" s="86">
        <v>2.2542</v>
      </c>
      <c r="E17" s="87">
        <f t="shared" si="0"/>
        <v>16.062200000000001</v>
      </c>
      <c r="F17" s="88">
        <f>총괄표!D13</f>
        <v>13.2159</v>
      </c>
      <c r="G17" s="86">
        <v>2.2542</v>
      </c>
      <c r="H17" s="89">
        <f t="shared" si="1"/>
        <v>15.470099999999999</v>
      </c>
      <c r="I17" s="64"/>
      <c r="J17" s="65">
        <f t="shared" si="2"/>
        <v>-0.59210000000000029</v>
      </c>
      <c r="K17" s="66">
        <f t="shared" si="3"/>
        <v>-4.2880938586326787</v>
      </c>
      <c r="L17" s="66">
        <f t="shared" si="4"/>
        <v>0</v>
      </c>
      <c r="M17" s="66">
        <f t="shared" si="5"/>
        <v>0</v>
      </c>
      <c r="N17" s="65">
        <f t="shared" si="6"/>
        <v>-0.59210000000000207</v>
      </c>
      <c r="O17" s="66">
        <f t="shared" si="7"/>
        <v>-3.6862945300145813</v>
      </c>
    </row>
    <row r="18" spans="1:15" ht="41.25" customHeight="1" x14ac:dyDescent="0.3">
      <c r="A18" s="216"/>
      <c r="B18" s="58" t="s">
        <v>3</v>
      </c>
      <c r="C18" s="59">
        <f>총괄표!C14</f>
        <v>7.0361000000000002</v>
      </c>
      <c r="D18" s="90">
        <v>1.294</v>
      </c>
      <c r="E18" s="61">
        <f t="shared" si="0"/>
        <v>8.3300999999999998</v>
      </c>
      <c r="F18" s="62">
        <f>총괄표!D14</f>
        <v>6.2279</v>
      </c>
      <c r="G18" s="60">
        <v>1.294</v>
      </c>
      <c r="H18" s="63">
        <f t="shared" si="1"/>
        <v>7.5219000000000005</v>
      </c>
      <c r="I18" s="64"/>
      <c r="J18" s="65">
        <f t="shared" si="2"/>
        <v>-0.80820000000000025</v>
      </c>
      <c r="K18" s="66">
        <f t="shared" si="3"/>
        <v>-11.486476883500806</v>
      </c>
      <c r="L18" s="66">
        <f t="shared" si="4"/>
        <v>0</v>
      </c>
      <c r="M18" s="66">
        <f t="shared" si="5"/>
        <v>0</v>
      </c>
      <c r="N18" s="65">
        <f t="shared" si="6"/>
        <v>-0.80819999999999936</v>
      </c>
      <c r="O18" s="66">
        <f t="shared" si="7"/>
        <v>-9.7021644398026368</v>
      </c>
    </row>
    <row r="19" spans="1:15" ht="41.25" customHeight="1" x14ac:dyDescent="0.3">
      <c r="A19" s="217"/>
      <c r="B19" s="91" t="s">
        <v>5</v>
      </c>
      <c r="C19" s="92">
        <f>총괄표!C15</f>
        <v>12.743499999999999</v>
      </c>
      <c r="D19" s="93">
        <v>2.2542</v>
      </c>
      <c r="E19" s="94">
        <f t="shared" si="0"/>
        <v>14.997699999999998</v>
      </c>
      <c r="F19" s="95">
        <f>총괄표!D15</f>
        <v>11.6624</v>
      </c>
      <c r="G19" s="93">
        <v>2.2542</v>
      </c>
      <c r="H19" s="96">
        <f t="shared" si="1"/>
        <v>13.916599999999999</v>
      </c>
      <c r="I19" s="64"/>
      <c r="J19" s="65">
        <f t="shared" si="2"/>
        <v>-1.0810999999999993</v>
      </c>
      <c r="K19" s="66">
        <f t="shared" si="3"/>
        <v>-8.483540628555728</v>
      </c>
      <c r="L19" s="66">
        <f t="shared" si="4"/>
        <v>0</v>
      </c>
      <c r="M19" s="66">
        <f t="shared" si="5"/>
        <v>0</v>
      </c>
      <c r="N19" s="65">
        <f t="shared" si="6"/>
        <v>-1.0810999999999993</v>
      </c>
      <c r="O19" s="66">
        <f t="shared" si="7"/>
        <v>-7.2084386272561751</v>
      </c>
    </row>
    <row r="20" spans="1:15" ht="41.25" customHeight="1" x14ac:dyDescent="0.3">
      <c r="A20" s="242" t="s">
        <v>6</v>
      </c>
      <c r="B20" s="78" t="s">
        <v>2</v>
      </c>
      <c r="C20" s="79">
        <f>총괄표!C16</f>
        <v>12.645</v>
      </c>
      <c r="D20" s="97">
        <v>1.294</v>
      </c>
      <c r="E20" s="81">
        <f t="shared" si="0"/>
        <v>13.939</v>
      </c>
      <c r="F20" s="82">
        <f>총괄표!D16</f>
        <v>11.751200000000001</v>
      </c>
      <c r="G20" s="80">
        <v>1.294</v>
      </c>
      <c r="H20" s="83">
        <f t="shared" si="1"/>
        <v>13.045200000000001</v>
      </c>
      <c r="I20" s="64"/>
      <c r="J20" s="65">
        <f t="shared" si="2"/>
        <v>-0.89379999999999882</v>
      </c>
      <c r="K20" s="66">
        <f t="shared" si="3"/>
        <v>-7.068406484776582</v>
      </c>
      <c r="L20" s="66">
        <f t="shared" si="4"/>
        <v>0</v>
      </c>
      <c r="M20" s="66">
        <f t="shared" si="5"/>
        <v>0</v>
      </c>
      <c r="N20" s="65">
        <f t="shared" si="6"/>
        <v>-0.89379999999999882</v>
      </c>
      <c r="O20" s="66">
        <f t="shared" si="7"/>
        <v>-6.4122246933065412</v>
      </c>
    </row>
    <row r="21" spans="1:15" ht="41.25" customHeight="1" x14ac:dyDescent="0.3">
      <c r="A21" s="216"/>
      <c r="B21" s="58" t="s">
        <v>3</v>
      </c>
      <c r="C21" s="59">
        <f>총괄표!C17</f>
        <v>11.8872</v>
      </c>
      <c r="D21" s="90">
        <v>1.294</v>
      </c>
      <c r="E21" s="61">
        <f t="shared" si="0"/>
        <v>13.1812</v>
      </c>
      <c r="F21" s="62">
        <f>총괄표!D17</f>
        <v>10.867800000000001</v>
      </c>
      <c r="G21" s="60">
        <v>1.294</v>
      </c>
      <c r="H21" s="63">
        <f t="shared" si="1"/>
        <v>12.161800000000001</v>
      </c>
      <c r="I21" s="64"/>
      <c r="J21" s="65">
        <f t="shared" si="2"/>
        <v>-1.0193999999999992</v>
      </c>
      <c r="K21" s="66">
        <f t="shared" si="3"/>
        <v>-8.5756107409650646</v>
      </c>
      <c r="L21" s="66">
        <f t="shared" si="4"/>
        <v>0</v>
      </c>
      <c r="M21" s="66">
        <f t="shared" si="5"/>
        <v>0</v>
      </c>
      <c r="N21" s="65">
        <f t="shared" si="6"/>
        <v>-1.0193999999999992</v>
      </c>
      <c r="O21" s="66">
        <f t="shared" si="7"/>
        <v>-7.7337419961763656</v>
      </c>
    </row>
    <row r="22" spans="1:15" ht="41.25" customHeight="1" x14ac:dyDescent="0.3">
      <c r="A22" s="239"/>
      <c r="B22" s="67" t="s">
        <v>5</v>
      </c>
      <c r="C22" s="68">
        <f>총괄표!C18</f>
        <v>11.9101</v>
      </c>
      <c r="D22" s="98">
        <v>1.294</v>
      </c>
      <c r="E22" s="70">
        <f t="shared" si="0"/>
        <v>13.2041</v>
      </c>
      <c r="F22" s="71">
        <f>총괄표!D18</f>
        <v>10.867800000000001</v>
      </c>
      <c r="G22" s="69">
        <v>1.294</v>
      </c>
      <c r="H22" s="72">
        <f t="shared" si="1"/>
        <v>12.161800000000001</v>
      </c>
      <c r="I22" s="64"/>
      <c r="J22" s="65">
        <f t="shared" si="2"/>
        <v>-1.0422999999999991</v>
      </c>
      <c r="K22" s="66">
        <f t="shared" si="3"/>
        <v>-8.7513958740900506</v>
      </c>
      <c r="L22" s="66">
        <f t="shared" si="4"/>
        <v>0</v>
      </c>
      <c r="M22" s="66">
        <f t="shared" si="5"/>
        <v>0</v>
      </c>
      <c r="N22" s="65">
        <f t="shared" si="6"/>
        <v>-1.0422999999999991</v>
      </c>
      <c r="O22" s="66">
        <f t="shared" si="7"/>
        <v>-7.8937602714308372</v>
      </c>
    </row>
    <row r="23" spans="1:15" ht="41.25" customHeight="1" x14ac:dyDescent="0.3">
      <c r="A23" s="215" t="s">
        <v>41</v>
      </c>
      <c r="B23" s="84" t="s">
        <v>2</v>
      </c>
      <c r="C23" s="85">
        <f>총괄표!C19</f>
        <v>13.243600000000001</v>
      </c>
      <c r="D23" s="86">
        <v>1.7991999999999999</v>
      </c>
      <c r="E23" s="87">
        <f t="shared" si="0"/>
        <v>15.0428</v>
      </c>
      <c r="F23" s="88">
        <f>총괄표!D19</f>
        <v>12.6258</v>
      </c>
      <c r="G23" s="86">
        <v>1.7991999999999999</v>
      </c>
      <c r="H23" s="89">
        <f t="shared" si="1"/>
        <v>14.425000000000001</v>
      </c>
      <c r="I23" s="64"/>
      <c r="J23" s="65">
        <f t="shared" si="2"/>
        <v>-0.61780000000000079</v>
      </c>
      <c r="K23" s="66">
        <f t="shared" si="3"/>
        <v>-4.6648947416110484</v>
      </c>
      <c r="L23" s="66">
        <f t="shared" si="4"/>
        <v>0</v>
      </c>
      <c r="M23" s="66">
        <f t="shared" si="5"/>
        <v>0</v>
      </c>
      <c r="N23" s="65">
        <f t="shared" si="6"/>
        <v>-0.61779999999999902</v>
      </c>
      <c r="O23" s="66">
        <f t="shared" si="7"/>
        <v>-4.1069481745419667</v>
      </c>
    </row>
    <row r="24" spans="1:15" ht="41.25" customHeight="1" x14ac:dyDescent="0.3">
      <c r="A24" s="216"/>
      <c r="B24" s="58" t="s">
        <v>3</v>
      </c>
      <c r="C24" s="59">
        <f>총괄표!C20</f>
        <v>12.024100000000001</v>
      </c>
      <c r="D24" s="60">
        <v>1.7991999999999999</v>
      </c>
      <c r="E24" s="61">
        <f t="shared" si="0"/>
        <v>13.8233</v>
      </c>
      <c r="F24" s="62">
        <f>총괄표!D20</f>
        <v>11.0299</v>
      </c>
      <c r="G24" s="60">
        <v>1.7991999999999999</v>
      </c>
      <c r="H24" s="63">
        <f t="shared" si="1"/>
        <v>12.8291</v>
      </c>
      <c r="I24" s="64"/>
      <c r="J24" s="65">
        <f t="shared" si="2"/>
        <v>-0.99420000000000108</v>
      </c>
      <c r="K24" s="66">
        <f t="shared" si="3"/>
        <v>-8.2683943080979123</v>
      </c>
      <c r="L24" s="66">
        <f t="shared" si="4"/>
        <v>0</v>
      </c>
      <c r="M24" s="66">
        <f t="shared" si="5"/>
        <v>0</v>
      </c>
      <c r="N24" s="65">
        <f t="shared" si="6"/>
        <v>-0.99419999999999931</v>
      </c>
      <c r="O24" s="66">
        <f t="shared" si="7"/>
        <v>-7.1922044663719902</v>
      </c>
    </row>
    <row r="25" spans="1:15" ht="41.25" customHeight="1" x14ac:dyDescent="0.3">
      <c r="A25" s="217"/>
      <c r="B25" s="91" t="s">
        <v>5</v>
      </c>
      <c r="C25" s="92">
        <f>총괄표!C21</f>
        <v>12.0618</v>
      </c>
      <c r="D25" s="93">
        <v>1.7991999999999999</v>
      </c>
      <c r="E25" s="94">
        <f t="shared" si="0"/>
        <v>13.861000000000001</v>
      </c>
      <c r="F25" s="95">
        <f>총괄표!D21</f>
        <v>11.0329</v>
      </c>
      <c r="G25" s="93">
        <v>1.7991999999999999</v>
      </c>
      <c r="H25" s="96">
        <f t="shared" si="1"/>
        <v>12.832100000000001</v>
      </c>
      <c r="I25" s="64"/>
      <c r="J25" s="65">
        <f t="shared" si="2"/>
        <v>-1.0289000000000001</v>
      </c>
      <c r="K25" s="66">
        <f t="shared" si="3"/>
        <v>-8.5302359515163584</v>
      </c>
      <c r="L25" s="66">
        <f t="shared" si="4"/>
        <v>0</v>
      </c>
      <c r="M25" s="66">
        <f t="shared" si="5"/>
        <v>0</v>
      </c>
      <c r="N25" s="65">
        <f t="shared" si="6"/>
        <v>-1.0289000000000001</v>
      </c>
      <c r="O25" s="66">
        <f t="shared" si="7"/>
        <v>-7.4229853545920212</v>
      </c>
    </row>
    <row r="26" spans="1:15" ht="41.25" customHeight="1" x14ac:dyDescent="0.3">
      <c r="A26" s="218" t="s">
        <v>42</v>
      </c>
      <c r="B26" s="219"/>
      <c r="C26" s="99">
        <v>16.379799999999999</v>
      </c>
      <c r="D26" s="100">
        <v>1.7991999999999999</v>
      </c>
      <c r="E26" s="101">
        <f t="shared" si="0"/>
        <v>18.178999999999998</v>
      </c>
      <c r="F26" s="102">
        <f>총괄표!D22</f>
        <v>14.4177</v>
      </c>
      <c r="G26" s="100">
        <v>1.7991999999999999</v>
      </c>
      <c r="H26" s="77">
        <f t="shared" si="1"/>
        <v>16.216899999999999</v>
      </c>
      <c r="I26" s="64"/>
      <c r="J26" s="65">
        <f t="shared" si="2"/>
        <v>-1.9620999999999995</v>
      </c>
      <c r="K26" s="66">
        <f t="shared" si="3"/>
        <v>-11.978778739667147</v>
      </c>
      <c r="L26" s="66">
        <f t="shared" si="4"/>
        <v>0</v>
      </c>
      <c r="M26" s="66">
        <f t="shared" si="5"/>
        <v>0</v>
      </c>
      <c r="N26" s="65">
        <f t="shared" si="6"/>
        <v>-1.9620999999999995</v>
      </c>
      <c r="O26" s="66">
        <f t="shared" si="7"/>
        <v>-10.79322294955718</v>
      </c>
    </row>
    <row r="27" spans="1:15" ht="38.25" customHeight="1" thickBot="1" x14ac:dyDescent="0.35">
      <c r="A27" s="251" t="s">
        <v>45</v>
      </c>
      <c r="B27" s="252"/>
      <c r="C27" s="103">
        <f>총괄표!C23</f>
        <v>12.122400000000001</v>
      </c>
      <c r="D27" s="253" t="s">
        <v>30</v>
      </c>
      <c r="E27" s="254"/>
      <c r="F27" s="104">
        <f>총괄표!D23</f>
        <v>11.1396</v>
      </c>
      <c r="G27" s="213" t="s">
        <v>30</v>
      </c>
      <c r="H27" s="214"/>
      <c r="I27" s="64"/>
      <c r="J27" s="65">
        <f t="shared" si="2"/>
        <v>-0.98280000000000101</v>
      </c>
      <c r="K27" s="66">
        <f t="shared" si="3"/>
        <v>-8.1073054840625698</v>
      </c>
      <c r="L27" s="66" t="s">
        <v>7</v>
      </c>
      <c r="M27" s="66" t="s">
        <v>7</v>
      </c>
      <c r="N27" s="65">
        <f t="shared" si="6"/>
        <v>0</v>
      </c>
      <c r="O27" s="66" t="s">
        <v>7</v>
      </c>
    </row>
    <row r="28" spans="1:15" ht="30.75" customHeight="1" x14ac:dyDescent="0.3">
      <c r="A28" s="232"/>
      <c r="B28" s="232"/>
      <c r="C28" s="232"/>
      <c r="D28" s="232"/>
      <c r="E28" s="232"/>
      <c r="F28" s="232"/>
      <c r="G28" s="232"/>
      <c r="H28" s="232"/>
    </row>
  </sheetData>
  <mergeCells count="29">
    <mergeCell ref="A28:H28"/>
    <mergeCell ref="A1:H1"/>
    <mergeCell ref="A3:H3"/>
    <mergeCell ref="C7:E7"/>
    <mergeCell ref="F7:H7"/>
    <mergeCell ref="A10:A12"/>
    <mergeCell ref="A13:B13"/>
    <mergeCell ref="A20:A22"/>
    <mergeCell ref="A14:A16"/>
    <mergeCell ref="A2:H2"/>
    <mergeCell ref="A5:H5"/>
    <mergeCell ref="A4:H4"/>
    <mergeCell ref="A7:B9"/>
    <mergeCell ref="A17:A19"/>
    <mergeCell ref="A27:B27"/>
    <mergeCell ref="D27:E27"/>
    <mergeCell ref="J8:K8"/>
    <mergeCell ref="N8:O8"/>
    <mergeCell ref="J7:O7"/>
    <mergeCell ref="L8:M8"/>
    <mergeCell ref="C8:C9"/>
    <mergeCell ref="F8:F9"/>
    <mergeCell ref="G27:H27"/>
    <mergeCell ref="A23:A25"/>
    <mergeCell ref="A26:B26"/>
    <mergeCell ref="D8:D9"/>
    <mergeCell ref="E8:E9"/>
    <mergeCell ref="G8:G9"/>
    <mergeCell ref="H8:H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view="pageBreakPreview" zoomScale="75" zoomScaleNormal="100" zoomScaleSheetLayoutView="75" workbookViewId="0">
      <selection activeCell="A2" sqref="A2:H2"/>
    </sheetView>
  </sheetViews>
  <sheetFormatPr defaultRowHeight="16.5" x14ac:dyDescent="0.3"/>
  <cols>
    <col min="1" max="1" width="13.75" customWidth="1"/>
    <col min="2" max="2" width="13.75" style="1" customWidth="1"/>
    <col min="3" max="8" width="15.75" customWidth="1"/>
    <col min="9" max="9" width="3.625" customWidth="1"/>
    <col min="10" max="15" width="13.75" customWidth="1"/>
  </cols>
  <sheetData>
    <row r="1" spans="1:15" ht="33.75" x14ac:dyDescent="0.3">
      <c r="A1" s="197" t="s">
        <v>8</v>
      </c>
      <c r="B1" s="197"/>
      <c r="C1" s="197"/>
      <c r="D1" s="197"/>
      <c r="E1" s="197"/>
      <c r="F1" s="197"/>
      <c r="G1" s="197"/>
      <c r="H1" s="197"/>
    </row>
    <row r="2" spans="1:15" ht="21.75" customHeight="1" x14ac:dyDescent="0.3">
      <c r="A2" s="243" t="s">
        <v>74</v>
      </c>
      <c r="B2" s="243"/>
      <c r="C2" s="243"/>
      <c r="D2" s="243"/>
      <c r="E2" s="243"/>
      <c r="F2" s="243"/>
      <c r="G2" s="243"/>
      <c r="H2" s="243"/>
    </row>
    <row r="3" spans="1:15" ht="23.25" customHeight="1" x14ac:dyDescent="0.3">
      <c r="A3" s="208" t="s">
        <v>7</v>
      </c>
      <c r="B3" s="208"/>
      <c r="C3" s="208"/>
      <c r="D3" s="208"/>
      <c r="E3" s="208"/>
      <c r="F3" s="208"/>
      <c r="G3" s="208"/>
      <c r="H3" s="208"/>
    </row>
    <row r="4" spans="1:15" ht="23.25" customHeight="1" x14ac:dyDescent="0.3">
      <c r="A4" s="245" t="s">
        <v>26</v>
      </c>
      <c r="B4" s="245"/>
      <c r="C4" s="245"/>
      <c r="D4" s="245"/>
      <c r="E4" s="245"/>
      <c r="F4" s="245"/>
      <c r="G4" s="245"/>
      <c r="H4" s="245"/>
    </row>
    <row r="5" spans="1:15" ht="23.25" customHeight="1" x14ac:dyDescent="0.3">
      <c r="A5" s="244" t="s">
        <v>32</v>
      </c>
      <c r="B5" s="244"/>
      <c r="C5" s="244"/>
      <c r="D5" s="244"/>
      <c r="E5" s="244"/>
      <c r="F5" s="244"/>
      <c r="G5" s="244"/>
      <c r="H5" s="244"/>
    </row>
    <row r="6" spans="1:15" ht="17.25" thickBot="1" x14ac:dyDescent="0.35">
      <c r="A6" s="2"/>
      <c r="C6" s="2"/>
      <c r="D6" s="2"/>
      <c r="E6" s="5"/>
      <c r="F6" s="2"/>
      <c r="G6" s="2"/>
      <c r="H6" s="5" t="s">
        <v>17</v>
      </c>
    </row>
    <row r="7" spans="1:15" ht="27.75" customHeight="1" x14ac:dyDescent="0.3">
      <c r="A7" s="246" t="s">
        <v>64</v>
      </c>
      <c r="B7" s="247"/>
      <c r="C7" s="233" t="s">
        <v>24</v>
      </c>
      <c r="D7" s="234"/>
      <c r="E7" s="235"/>
      <c r="F7" s="236" t="s">
        <v>25</v>
      </c>
      <c r="G7" s="234"/>
      <c r="H7" s="237"/>
      <c r="I7" s="44"/>
      <c r="J7" s="227" t="s">
        <v>34</v>
      </c>
      <c r="K7" s="227"/>
      <c r="L7" s="227"/>
      <c r="M7" s="227"/>
      <c r="N7" s="227"/>
      <c r="O7" s="227"/>
    </row>
    <row r="8" spans="1:15" ht="45" customHeight="1" x14ac:dyDescent="0.3">
      <c r="A8" s="216"/>
      <c r="B8" s="248"/>
      <c r="C8" s="266" t="s">
        <v>52</v>
      </c>
      <c r="D8" s="264" t="s">
        <v>53</v>
      </c>
      <c r="E8" s="270" t="s">
        <v>54</v>
      </c>
      <c r="F8" s="268" t="s">
        <v>55</v>
      </c>
      <c r="G8" s="264" t="s">
        <v>56</v>
      </c>
      <c r="H8" s="255" t="s">
        <v>57</v>
      </c>
      <c r="I8" s="44"/>
      <c r="J8" s="226" t="s">
        <v>58</v>
      </c>
      <c r="K8" s="226"/>
      <c r="L8" s="226" t="s">
        <v>59</v>
      </c>
      <c r="M8" s="226"/>
      <c r="N8" s="227" t="s">
        <v>60</v>
      </c>
      <c r="O8" s="226"/>
    </row>
    <row r="9" spans="1:15" ht="25.9" customHeight="1" thickBot="1" x14ac:dyDescent="0.35">
      <c r="A9" s="249"/>
      <c r="B9" s="250"/>
      <c r="C9" s="267"/>
      <c r="D9" s="265"/>
      <c r="E9" s="271"/>
      <c r="F9" s="269"/>
      <c r="G9" s="265"/>
      <c r="H9" s="256"/>
      <c r="I9" s="44"/>
      <c r="J9" s="50" t="s">
        <v>61</v>
      </c>
      <c r="K9" s="50" t="s">
        <v>62</v>
      </c>
      <c r="L9" s="50" t="s">
        <v>61</v>
      </c>
      <c r="M9" s="50" t="s">
        <v>62</v>
      </c>
      <c r="N9" s="50" t="s">
        <v>61</v>
      </c>
      <c r="O9" s="50" t="s">
        <v>62</v>
      </c>
    </row>
    <row r="10" spans="1:15" ht="41.25" customHeight="1" x14ac:dyDescent="0.3">
      <c r="A10" s="238" t="s">
        <v>21</v>
      </c>
      <c r="B10" s="105" t="s">
        <v>20</v>
      </c>
      <c r="C10" s="52"/>
      <c r="D10" s="53"/>
      <c r="E10" s="54">
        <v>750</v>
      </c>
      <c r="F10" s="55"/>
      <c r="G10" s="53"/>
      <c r="H10" s="56">
        <v>750</v>
      </c>
      <c r="I10" s="44"/>
      <c r="J10" s="57"/>
      <c r="K10" s="57"/>
      <c r="L10" s="57"/>
      <c r="M10" s="57"/>
      <c r="N10" s="57"/>
      <c r="O10" s="57"/>
    </row>
    <row r="11" spans="1:15" ht="41.25" customHeight="1" x14ac:dyDescent="0.3">
      <c r="A11" s="216"/>
      <c r="B11" s="106" t="s">
        <v>22</v>
      </c>
      <c r="C11" s="59">
        <f>총괄표!C8</f>
        <v>14.058299999999999</v>
      </c>
      <c r="D11" s="60">
        <v>2.3458000000000001</v>
      </c>
      <c r="E11" s="61">
        <f>C11+D11</f>
        <v>16.4041</v>
      </c>
      <c r="F11" s="62">
        <f>총괄표!D8</f>
        <v>13.4015</v>
      </c>
      <c r="G11" s="60">
        <v>2.3458000000000001</v>
      </c>
      <c r="H11" s="63">
        <f>F11+G11</f>
        <v>15.747300000000001</v>
      </c>
      <c r="I11" s="64"/>
      <c r="J11" s="65">
        <f>F11-C11</f>
        <v>-0.65679999999999872</v>
      </c>
      <c r="K11" s="66">
        <f>(J11/C11)*100</f>
        <v>-4.6719731404223754</v>
      </c>
      <c r="L11" s="66">
        <f>G11-D11</f>
        <v>0</v>
      </c>
      <c r="M11" s="66">
        <f>(L11/E11)*100</f>
        <v>0</v>
      </c>
      <c r="N11" s="65">
        <f>H11-E11</f>
        <v>-0.65679999999999872</v>
      </c>
      <c r="O11" s="66">
        <f>(N11/E11)*100</f>
        <v>-4.0038770795106027</v>
      </c>
    </row>
    <row r="12" spans="1:15" ht="41.25" customHeight="1" x14ac:dyDescent="0.3">
      <c r="A12" s="217"/>
      <c r="B12" s="107" t="s">
        <v>23</v>
      </c>
      <c r="C12" s="68">
        <f>총괄표!C8</f>
        <v>14.058299999999999</v>
      </c>
      <c r="D12" s="93">
        <v>2.3458000000000001</v>
      </c>
      <c r="E12" s="94">
        <f t="shared" ref="E12:E26" si="0">C12+D12</f>
        <v>16.4041</v>
      </c>
      <c r="F12" s="71">
        <f>총괄표!D8</f>
        <v>13.4015</v>
      </c>
      <c r="G12" s="93">
        <v>2.3458000000000001</v>
      </c>
      <c r="H12" s="72">
        <f t="shared" ref="H12:H26" si="1">F12+G12</f>
        <v>15.747300000000001</v>
      </c>
      <c r="I12" s="64"/>
      <c r="J12" s="65">
        <f t="shared" ref="J12:J26" si="2">F12-C12</f>
        <v>-0.65679999999999872</v>
      </c>
      <c r="K12" s="66">
        <f t="shared" ref="K12:K26" si="3">(J12/C12)*100</f>
        <v>-4.6719731404223754</v>
      </c>
      <c r="L12" s="66">
        <f t="shared" ref="L12:L26" si="4">G12-D12</f>
        <v>0</v>
      </c>
      <c r="M12" s="66">
        <f t="shared" ref="M12:M26" si="5">(L12/E12)*100</f>
        <v>0</v>
      </c>
      <c r="N12" s="65">
        <f t="shared" ref="N12:N26" si="6">H12-E12</f>
        <v>-0.65679999999999872</v>
      </c>
      <c r="O12" s="66">
        <f t="shared" ref="O12:O26" si="7">(N12/E12)*100</f>
        <v>-4.0038770795106027</v>
      </c>
    </row>
    <row r="13" spans="1:15" ht="41.25" customHeight="1" x14ac:dyDescent="0.3">
      <c r="A13" s="218" t="s">
        <v>0</v>
      </c>
      <c r="B13" s="263"/>
      <c r="C13" s="73">
        <f>총괄표!C9</f>
        <v>14.295999999999999</v>
      </c>
      <c r="D13" s="108">
        <v>2.927</v>
      </c>
      <c r="E13" s="101">
        <f t="shared" si="0"/>
        <v>17.222999999999999</v>
      </c>
      <c r="F13" s="76">
        <f>총괄표!D9</f>
        <v>13.645200000000001</v>
      </c>
      <c r="G13" s="100">
        <v>2.927</v>
      </c>
      <c r="H13" s="77">
        <f t="shared" si="1"/>
        <v>16.572200000000002</v>
      </c>
      <c r="I13" s="64"/>
      <c r="J13" s="65">
        <f t="shared" si="2"/>
        <v>-0.65079999999999849</v>
      </c>
      <c r="K13" s="66">
        <f t="shared" si="3"/>
        <v>-4.5523223279238838</v>
      </c>
      <c r="L13" s="66">
        <f t="shared" si="4"/>
        <v>0</v>
      </c>
      <c r="M13" s="66">
        <f t="shared" si="5"/>
        <v>0</v>
      </c>
      <c r="N13" s="65">
        <f t="shared" si="6"/>
        <v>-0.65079999999999671</v>
      </c>
      <c r="O13" s="66">
        <f t="shared" si="7"/>
        <v>-3.778668060152103</v>
      </c>
    </row>
    <row r="14" spans="1:15" ht="41.25" customHeight="1" x14ac:dyDescent="0.3">
      <c r="A14" s="238" t="s">
        <v>1</v>
      </c>
      <c r="B14" s="109" t="s">
        <v>2</v>
      </c>
      <c r="C14" s="79">
        <f>총괄표!C10</f>
        <v>12.781000000000001</v>
      </c>
      <c r="D14" s="110">
        <v>2.927</v>
      </c>
      <c r="E14" s="87">
        <f t="shared" si="0"/>
        <v>15.708</v>
      </c>
      <c r="F14" s="82">
        <f>총괄표!D10</f>
        <v>11.9193</v>
      </c>
      <c r="G14" s="86">
        <v>2.927</v>
      </c>
      <c r="H14" s="83">
        <f t="shared" si="1"/>
        <v>14.846299999999999</v>
      </c>
      <c r="I14" s="64"/>
      <c r="J14" s="65">
        <f t="shared" si="2"/>
        <v>-0.8617000000000008</v>
      </c>
      <c r="K14" s="66">
        <f t="shared" si="3"/>
        <v>-6.7420389640873228</v>
      </c>
      <c r="L14" s="66">
        <f t="shared" si="4"/>
        <v>0</v>
      </c>
      <c r="M14" s="66">
        <f t="shared" si="5"/>
        <v>0</v>
      </c>
      <c r="N14" s="65">
        <f t="shared" si="6"/>
        <v>-0.8617000000000008</v>
      </c>
      <c r="O14" s="66">
        <f t="shared" si="7"/>
        <v>-5.4857397504456378</v>
      </c>
    </row>
    <row r="15" spans="1:15" ht="41.25" customHeight="1" x14ac:dyDescent="0.3">
      <c r="A15" s="216"/>
      <c r="B15" s="106" t="s">
        <v>3</v>
      </c>
      <c r="C15" s="59">
        <f>총괄표!C11</f>
        <v>12.526</v>
      </c>
      <c r="D15" s="90">
        <v>2.927</v>
      </c>
      <c r="E15" s="61">
        <f t="shared" si="0"/>
        <v>15.452999999999999</v>
      </c>
      <c r="F15" s="62">
        <f>총괄표!D11</f>
        <v>11.606400000000001</v>
      </c>
      <c r="G15" s="60">
        <v>2.927</v>
      </c>
      <c r="H15" s="63">
        <f t="shared" si="1"/>
        <v>14.5334</v>
      </c>
      <c r="I15" s="64"/>
      <c r="J15" s="65">
        <f t="shared" si="2"/>
        <v>-0.91959999999999908</v>
      </c>
      <c r="K15" s="66">
        <f t="shared" si="3"/>
        <v>-7.341529618393734</v>
      </c>
      <c r="L15" s="66">
        <f t="shared" si="4"/>
        <v>0</v>
      </c>
      <c r="M15" s="66">
        <f t="shared" si="5"/>
        <v>0</v>
      </c>
      <c r="N15" s="65">
        <f t="shared" si="6"/>
        <v>-0.91959999999999908</v>
      </c>
      <c r="O15" s="66">
        <f t="shared" si="7"/>
        <v>-5.9509480359800628</v>
      </c>
    </row>
    <row r="16" spans="1:15" ht="41.25" customHeight="1" x14ac:dyDescent="0.3">
      <c r="A16" s="217"/>
      <c r="B16" s="107" t="s">
        <v>5</v>
      </c>
      <c r="C16" s="68">
        <f>총괄표!C12</f>
        <v>12.5352</v>
      </c>
      <c r="D16" s="111">
        <v>2.927</v>
      </c>
      <c r="E16" s="94">
        <f t="shared" si="0"/>
        <v>15.462199999999999</v>
      </c>
      <c r="F16" s="71">
        <f>총괄표!D12</f>
        <v>11.606400000000001</v>
      </c>
      <c r="G16" s="93">
        <v>2.927</v>
      </c>
      <c r="H16" s="72">
        <f t="shared" si="1"/>
        <v>14.5334</v>
      </c>
      <c r="I16" s="64"/>
      <c r="J16" s="65">
        <f t="shared" si="2"/>
        <v>-0.92879999999999896</v>
      </c>
      <c r="K16" s="66">
        <f t="shared" si="3"/>
        <v>-7.4095347501435871</v>
      </c>
      <c r="L16" s="66">
        <f t="shared" si="4"/>
        <v>0</v>
      </c>
      <c r="M16" s="66">
        <f t="shared" si="5"/>
        <v>0</v>
      </c>
      <c r="N16" s="65">
        <f t="shared" si="6"/>
        <v>-0.92879999999999896</v>
      </c>
      <c r="O16" s="66">
        <f t="shared" si="7"/>
        <v>-6.006907167156025</v>
      </c>
    </row>
    <row r="17" spans="1:15" ht="41.25" customHeight="1" x14ac:dyDescent="0.3">
      <c r="A17" s="259" t="s">
        <v>4</v>
      </c>
      <c r="B17" s="112" t="s">
        <v>2</v>
      </c>
      <c r="C17" s="85">
        <f>총괄표!C13</f>
        <v>13.808</v>
      </c>
      <c r="D17" s="80">
        <v>2.927</v>
      </c>
      <c r="E17" s="81">
        <f t="shared" si="0"/>
        <v>16.734999999999999</v>
      </c>
      <c r="F17" s="88">
        <f>총괄표!D13</f>
        <v>13.2159</v>
      </c>
      <c r="G17" s="80">
        <v>2.927</v>
      </c>
      <c r="H17" s="89">
        <f t="shared" si="1"/>
        <v>16.142900000000001</v>
      </c>
      <c r="I17" s="64"/>
      <c r="J17" s="65">
        <f t="shared" si="2"/>
        <v>-0.59210000000000029</v>
      </c>
      <c r="K17" s="66">
        <f t="shared" si="3"/>
        <v>-4.2880938586326787</v>
      </c>
      <c r="L17" s="66">
        <f t="shared" si="4"/>
        <v>0</v>
      </c>
      <c r="M17" s="66">
        <f t="shared" si="5"/>
        <v>0</v>
      </c>
      <c r="N17" s="65">
        <f t="shared" si="6"/>
        <v>-0.59209999999999852</v>
      </c>
      <c r="O17" s="66">
        <f t="shared" si="7"/>
        <v>-3.5380938153570276</v>
      </c>
    </row>
    <row r="18" spans="1:15" ht="41.25" customHeight="1" x14ac:dyDescent="0.3">
      <c r="A18" s="216"/>
      <c r="B18" s="106" t="s">
        <v>3</v>
      </c>
      <c r="C18" s="59">
        <f>총괄표!C14</f>
        <v>7.0361000000000002</v>
      </c>
      <c r="D18" s="90">
        <v>1.643</v>
      </c>
      <c r="E18" s="61">
        <f t="shared" si="0"/>
        <v>8.6791</v>
      </c>
      <c r="F18" s="62">
        <f>총괄표!D14</f>
        <v>6.2279</v>
      </c>
      <c r="G18" s="90">
        <v>1.643</v>
      </c>
      <c r="H18" s="63">
        <f t="shared" si="1"/>
        <v>7.8708999999999998</v>
      </c>
      <c r="I18" s="64"/>
      <c r="J18" s="65">
        <f t="shared" si="2"/>
        <v>-0.80820000000000025</v>
      </c>
      <c r="K18" s="66">
        <f t="shared" si="3"/>
        <v>-11.486476883500806</v>
      </c>
      <c r="L18" s="66">
        <f t="shared" si="4"/>
        <v>0</v>
      </c>
      <c r="M18" s="66">
        <f t="shared" si="5"/>
        <v>0</v>
      </c>
      <c r="N18" s="65">
        <f t="shared" si="6"/>
        <v>-0.80820000000000025</v>
      </c>
      <c r="O18" s="66">
        <f t="shared" si="7"/>
        <v>-9.3120254404258525</v>
      </c>
    </row>
    <row r="19" spans="1:15" ht="41.25" customHeight="1" x14ac:dyDescent="0.3">
      <c r="A19" s="239"/>
      <c r="B19" s="113" t="s">
        <v>5</v>
      </c>
      <c r="C19" s="92">
        <f>총괄표!C15</f>
        <v>12.743499999999999</v>
      </c>
      <c r="D19" s="69">
        <v>2.927</v>
      </c>
      <c r="E19" s="70">
        <f t="shared" si="0"/>
        <v>15.670499999999999</v>
      </c>
      <c r="F19" s="95">
        <f>총괄표!D15</f>
        <v>11.6624</v>
      </c>
      <c r="G19" s="69">
        <v>2.927</v>
      </c>
      <c r="H19" s="96">
        <f t="shared" si="1"/>
        <v>14.589399999999999</v>
      </c>
      <c r="I19" s="64"/>
      <c r="J19" s="65">
        <f t="shared" si="2"/>
        <v>-1.0810999999999993</v>
      </c>
      <c r="K19" s="66">
        <f t="shared" si="3"/>
        <v>-8.483540628555728</v>
      </c>
      <c r="L19" s="66">
        <f t="shared" si="4"/>
        <v>0</v>
      </c>
      <c r="M19" s="66">
        <f t="shared" si="5"/>
        <v>0</v>
      </c>
      <c r="N19" s="65">
        <f t="shared" si="6"/>
        <v>-1.0810999999999993</v>
      </c>
      <c r="O19" s="66">
        <f t="shared" si="7"/>
        <v>-6.8989502568520429</v>
      </c>
    </row>
    <row r="20" spans="1:15" ht="41.25" customHeight="1" x14ac:dyDescent="0.3">
      <c r="A20" s="238" t="s">
        <v>6</v>
      </c>
      <c r="B20" s="109" t="s">
        <v>2</v>
      </c>
      <c r="C20" s="79">
        <f>총괄표!C16</f>
        <v>12.645</v>
      </c>
      <c r="D20" s="86">
        <v>1.2797000000000001</v>
      </c>
      <c r="E20" s="87">
        <f t="shared" si="0"/>
        <v>13.9247</v>
      </c>
      <c r="F20" s="82">
        <f>총괄표!D16</f>
        <v>11.751200000000001</v>
      </c>
      <c r="G20" s="86">
        <v>1.2797000000000001</v>
      </c>
      <c r="H20" s="83">
        <f t="shared" si="1"/>
        <v>13.030900000000001</v>
      </c>
      <c r="I20" s="64"/>
      <c r="J20" s="65">
        <f t="shared" si="2"/>
        <v>-0.89379999999999882</v>
      </c>
      <c r="K20" s="66">
        <f t="shared" si="3"/>
        <v>-7.068406484776582</v>
      </c>
      <c r="L20" s="66">
        <f t="shared" si="4"/>
        <v>0</v>
      </c>
      <c r="M20" s="66">
        <f t="shared" si="5"/>
        <v>0</v>
      </c>
      <c r="N20" s="65">
        <f t="shared" si="6"/>
        <v>-0.89379999999999882</v>
      </c>
      <c r="O20" s="66">
        <f t="shared" si="7"/>
        <v>-6.4188097409638907</v>
      </c>
    </row>
    <row r="21" spans="1:15" ht="41.25" customHeight="1" x14ac:dyDescent="0.3">
      <c r="A21" s="216"/>
      <c r="B21" s="106" t="s">
        <v>3</v>
      </c>
      <c r="C21" s="59">
        <f>총괄표!C17</f>
        <v>11.8872</v>
      </c>
      <c r="D21" s="60">
        <v>1.2797000000000001</v>
      </c>
      <c r="E21" s="61">
        <f t="shared" si="0"/>
        <v>13.1669</v>
      </c>
      <c r="F21" s="62">
        <f>총괄표!D17</f>
        <v>10.867800000000001</v>
      </c>
      <c r="G21" s="60">
        <v>1.2797000000000001</v>
      </c>
      <c r="H21" s="63">
        <f t="shared" si="1"/>
        <v>12.147500000000001</v>
      </c>
      <c r="I21" s="64"/>
      <c r="J21" s="65">
        <f t="shared" si="2"/>
        <v>-1.0193999999999992</v>
      </c>
      <c r="K21" s="66">
        <f t="shared" si="3"/>
        <v>-8.5756107409650646</v>
      </c>
      <c r="L21" s="66">
        <f t="shared" si="4"/>
        <v>0</v>
      </c>
      <c r="M21" s="66">
        <f t="shared" si="5"/>
        <v>0</v>
      </c>
      <c r="N21" s="65">
        <f t="shared" si="6"/>
        <v>-1.0193999999999992</v>
      </c>
      <c r="O21" s="66">
        <f t="shared" si="7"/>
        <v>-7.7421412785089823</v>
      </c>
    </row>
    <row r="22" spans="1:15" ht="41.25" customHeight="1" x14ac:dyDescent="0.3">
      <c r="A22" s="217"/>
      <c r="B22" s="107" t="s">
        <v>5</v>
      </c>
      <c r="C22" s="68">
        <f>총괄표!C18</f>
        <v>11.9101</v>
      </c>
      <c r="D22" s="93">
        <v>1.2797000000000001</v>
      </c>
      <c r="E22" s="94">
        <f t="shared" si="0"/>
        <v>13.1898</v>
      </c>
      <c r="F22" s="71">
        <f>총괄표!D18</f>
        <v>10.867800000000001</v>
      </c>
      <c r="G22" s="93">
        <v>1.2797000000000001</v>
      </c>
      <c r="H22" s="72">
        <f t="shared" si="1"/>
        <v>12.147500000000001</v>
      </c>
      <c r="I22" s="64"/>
      <c r="J22" s="65">
        <f t="shared" si="2"/>
        <v>-1.0422999999999991</v>
      </c>
      <c r="K22" s="66">
        <f t="shared" si="3"/>
        <v>-8.7513958740900506</v>
      </c>
      <c r="L22" s="66">
        <f t="shared" si="4"/>
        <v>0</v>
      </c>
      <c r="M22" s="66">
        <f t="shared" si="5"/>
        <v>0</v>
      </c>
      <c r="N22" s="65">
        <f t="shared" si="6"/>
        <v>-1.0422999999999991</v>
      </c>
      <c r="O22" s="66">
        <f t="shared" si="7"/>
        <v>-7.9023184582025436</v>
      </c>
    </row>
    <row r="23" spans="1:15" ht="41.25" customHeight="1" x14ac:dyDescent="0.3">
      <c r="A23" s="259" t="s">
        <v>41</v>
      </c>
      <c r="B23" s="112" t="s">
        <v>2</v>
      </c>
      <c r="C23" s="85">
        <f>총괄표!C19</f>
        <v>13.243600000000001</v>
      </c>
      <c r="D23" s="80">
        <v>2.4946999999999999</v>
      </c>
      <c r="E23" s="81">
        <f t="shared" si="0"/>
        <v>15.738300000000001</v>
      </c>
      <c r="F23" s="88">
        <f>총괄표!D19</f>
        <v>12.6258</v>
      </c>
      <c r="G23" s="80">
        <v>2.4946999999999999</v>
      </c>
      <c r="H23" s="89">
        <f t="shared" si="1"/>
        <v>15.1205</v>
      </c>
      <c r="I23" s="64"/>
      <c r="J23" s="65">
        <f t="shared" si="2"/>
        <v>-0.61780000000000079</v>
      </c>
      <c r="K23" s="66">
        <f t="shared" si="3"/>
        <v>-4.6648947416110484</v>
      </c>
      <c r="L23" s="66">
        <f t="shared" si="4"/>
        <v>0</v>
      </c>
      <c r="M23" s="66">
        <f t="shared" si="5"/>
        <v>0</v>
      </c>
      <c r="N23" s="65">
        <f t="shared" si="6"/>
        <v>-0.61780000000000079</v>
      </c>
      <c r="O23" s="66">
        <f t="shared" si="7"/>
        <v>-3.9254557353716781</v>
      </c>
    </row>
    <row r="24" spans="1:15" ht="41.25" customHeight="1" x14ac:dyDescent="0.3">
      <c r="A24" s="216"/>
      <c r="B24" s="106" t="s">
        <v>3</v>
      </c>
      <c r="C24" s="59">
        <f>총괄표!C20</f>
        <v>12.024100000000001</v>
      </c>
      <c r="D24" s="60">
        <v>2.4946999999999999</v>
      </c>
      <c r="E24" s="61">
        <f t="shared" si="0"/>
        <v>14.518800000000001</v>
      </c>
      <c r="F24" s="62">
        <f>총괄표!D20</f>
        <v>11.0299</v>
      </c>
      <c r="G24" s="60">
        <v>2.4946999999999999</v>
      </c>
      <c r="H24" s="63">
        <f t="shared" si="1"/>
        <v>13.5246</v>
      </c>
      <c r="I24" s="64"/>
      <c r="J24" s="65">
        <f t="shared" si="2"/>
        <v>-0.99420000000000108</v>
      </c>
      <c r="K24" s="66">
        <f t="shared" si="3"/>
        <v>-8.2683943080979123</v>
      </c>
      <c r="L24" s="66">
        <f t="shared" si="4"/>
        <v>0</v>
      </c>
      <c r="M24" s="66">
        <f t="shared" si="5"/>
        <v>0</v>
      </c>
      <c r="N24" s="65">
        <f t="shared" si="6"/>
        <v>-0.99420000000000108</v>
      </c>
      <c r="O24" s="66">
        <f t="shared" si="7"/>
        <v>-6.8476733614348362</v>
      </c>
    </row>
    <row r="25" spans="1:15" ht="41.25" customHeight="1" x14ac:dyDescent="0.3">
      <c r="A25" s="239"/>
      <c r="B25" s="113" t="s">
        <v>5</v>
      </c>
      <c r="C25" s="92">
        <f>총괄표!C21</f>
        <v>12.0618</v>
      </c>
      <c r="D25" s="69">
        <v>2.4946999999999999</v>
      </c>
      <c r="E25" s="70">
        <f t="shared" si="0"/>
        <v>14.5565</v>
      </c>
      <c r="F25" s="95">
        <f>총괄표!D21</f>
        <v>11.0329</v>
      </c>
      <c r="G25" s="69">
        <v>2.4946999999999999</v>
      </c>
      <c r="H25" s="96">
        <f t="shared" si="1"/>
        <v>13.5276</v>
      </c>
      <c r="I25" s="64"/>
      <c r="J25" s="65">
        <f t="shared" si="2"/>
        <v>-1.0289000000000001</v>
      </c>
      <c r="K25" s="66">
        <f t="shared" si="3"/>
        <v>-8.5302359515163584</v>
      </c>
      <c r="L25" s="66">
        <f t="shared" si="4"/>
        <v>0</v>
      </c>
      <c r="M25" s="66">
        <f t="shared" si="5"/>
        <v>0</v>
      </c>
      <c r="N25" s="65">
        <f t="shared" si="6"/>
        <v>-1.0289000000000001</v>
      </c>
      <c r="O25" s="66">
        <f t="shared" si="7"/>
        <v>-7.0683199945041739</v>
      </c>
    </row>
    <row r="26" spans="1:15" ht="41.25" customHeight="1" x14ac:dyDescent="0.3">
      <c r="A26" s="257" t="s">
        <v>42</v>
      </c>
      <c r="B26" s="258"/>
      <c r="C26" s="99">
        <v>16.379799999999999</v>
      </c>
      <c r="D26" s="114">
        <v>2.5333999999999999</v>
      </c>
      <c r="E26" s="87">
        <f t="shared" si="0"/>
        <v>18.9132</v>
      </c>
      <c r="F26" s="102">
        <f>총괄표!D22</f>
        <v>14.4177</v>
      </c>
      <c r="G26" s="114">
        <v>2.5333999999999999</v>
      </c>
      <c r="H26" s="83">
        <f t="shared" si="1"/>
        <v>16.9511</v>
      </c>
      <c r="I26" s="64"/>
      <c r="J26" s="65">
        <f t="shared" si="2"/>
        <v>-1.9620999999999995</v>
      </c>
      <c r="K26" s="66">
        <f t="shared" si="3"/>
        <v>-11.978778739667147</v>
      </c>
      <c r="L26" s="66">
        <f t="shared" si="4"/>
        <v>0</v>
      </c>
      <c r="M26" s="66">
        <f t="shared" si="5"/>
        <v>0</v>
      </c>
      <c r="N26" s="65">
        <f t="shared" si="6"/>
        <v>-1.9620999999999995</v>
      </c>
      <c r="O26" s="66">
        <f t="shared" si="7"/>
        <v>-10.374235983334389</v>
      </c>
    </row>
    <row r="27" spans="1:15" ht="36.75" customHeight="1" thickBot="1" x14ac:dyDescent="0.35">
      <c r="A27" s="260" t="s">
        <v>45</v>
      </c>
      <c r="B27" s="261"/>
      <c r="C27" s="103">
        <f>총괄표!C23</f>
        <v>12.122400000000001</v>
      </c>
      <c r="D27" s="213" t="s">
        <v>30</v>
      </c>
      <c r="E27" s="262"/>
      <c r="F27" s="104">
        <f>총괄표!D23</f>
        <v>11.1396</v>
      </c>
      <c r="G27" s="213" t="s">
        <v>30</v>
      </c>
      <c r="H27" s="214"/>
      <c r="I27" s="64"/>
      <c r="J27" s="65">
        <f t="shared" ref="J27" si="8">F27-C27</f>
        <v>-0.98280000000000101</v>
      </c>
      <c r="K27" s="66">
        <f t="shared" ref="K27" si="9">(J27/C27)*100</f>
        <v>-8.1073054840625698</v>
      </c>
      <c r="L27" s="66"/>
      <c r="M27" s="66"/>
      <c r="N27" s="65" t="s">
        <v>7</v>
      </c>
      <c r="O27" s="66" t="s">
        <v>7</v>
      </c>
    </row>
    <row r="28" spans="1:15" ht="30.75" customHeight="1" x14ac:dyDescent="0.3">
      <c r="A28" s="232"/>
      <c r="B28" s="232"/>
      <c r="C28" s="232"/>
      <c r="D28" s="232"/>
      <c r="E28" s="232"/>
      <c r="F28" s="232"/>
      <c r="G28" s="232"/>
      <c r="H28" s="232"/>
    </row>
  </sheetData>
  <mergeCells count="29">
    <mergeCell ref="A10:A12"/>
    <mergeCell ref="A13:B13"/>
    <mergeCell ref="A14:A16"/>
    <mergeCell ref="A1:H1"/>
    <mergeCell ref="A2:H2"/>
    <mergeCell ref="A3:H3"/>
    <mergeCell ref="A7:B9"/>
    <mergeCell ref="C7:E7"/>
    <mergeCell ref="F7:H7"/>
    <mergeCell ref="A4:H4"/>
    <mergeCell ref="A5:H5"/>
    <mergeCell ref="D8:D9"/>
    <mergeCell ref="C8:C9"/>
    <mergeCell ref="F8:F9"/>
    <mergeCell ref="E8:E9"/>
    <mergeCell ref="G8:G9"/>
    <mergeCell ref="A26:B26"/>
    <mergeCell ref="A28:H28"/>
    <mergeCell ref="A23:A25"/>
    <mergeCell ref="A17:A19"/>
    <mergeCell ref="A20:A22"/>
    <mergeCell ref="A27:B27"/>
    <mergeCell ref="D27:E27"/>
    <mergeCell ref="G27:H27"/>
    <mergeCell ref="H8:H9"/>
    <mergeCell ref="J7:O7"/>
    <mergeCell ref="J8:K8"/>
    <mergeCell ref="N8:O8"/>
    <mergeCell ref="L8:M8"/>
  </mergeCells>
  <phoneticPr fontId="2" type="noConversion"/>
  <pageMargins left="0.7" right="0.7" top="0.75" bottom="0.75" header="0.3" footer="0.3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zoomScale="75" zoomScaleNormal="100" zoomScaleSheetLayoutView="75" workbookViewId="0">
      <selection activeCell="A4" sqref="A4:H4"/>
    </sheetView>
  </sheetViews>
  <sheetFormatPr defaultRowHeight="16.5" x14ac:dyDescent="0.3"/>
  <cols>
    <col min="1" max="1" width="13.75" customWidth="1"/>
    <col min="2" max="2" width="13.75" style="1" customWidth="1"/>
    <col min="3" max="8" width="15.75" customWidth="1"/>
    <col min="9" max="9" width="3.75" customWidth="1"/>
    <col min="10" max="15" width="13.75" customWidth="1"/>
  </cols>
  <sheetData>
    <row r="1" spans="1:15" ht="33.75" x14ac:dyDescent="0.3">
      <c r="A1" s="197" t="s">
        <v>8</v>
      </c>
      <c r="B1" s="197"/>
      <c r="C1" s="197"/>
      <c r="D1" s="197"/>
      <c r="E1" s="197"/>
      <c r="F1" s="197"/>
      <c r="G1" s="197"/>
      <c r="H1" s="197"/>
    </row>
    <row r="2" spans="1:15" ht="21.75" customHeight="1" x14ac:dyDescent="0.3">
      <c r="A2" s="243" t="s">
        <v>74</v>
      </c>
      <c r="B2" s="243"/>
      <c r="C2" s="243"/>
      <c r="D2" s="243"/>
      <c r="E2" s="243"/>
      <c r="F2" s="243"/>
      <c r="G2" s="243"/>
      <c r="H2" s="243"/>
    </row>
    <row r="3" spans="1:15" ht="23.25" customHeight="1" x14ac:dyDescent="0.3">
      <c r="A3" s="208" t="s">
        <v>7</v>
      </c>
      <c r="B3" s="208"/>
      <c r="C3" s="208"/>
      <c r="D3" s="208"/>
      <c r="E3" s="208"/>
      <c r="F3" s="208"/>
      <c r="G3" s="208"/>
      <c r="H3" s="208"/>
    </row>
    <row r="4" spans="1:15" ht="23.25" customHeight="1" x14ac:dyDescent="0.3">
      <c r="A4" s="245" t="s">
        <v>27</v>
      </c>
      <c r="B4" s="245"/>
      <c r="C4" s="245"/>
      <c r="D4" s="245"/>
      <c r="E4" s="245"/>
      <c r="F4" s="245"/>
      <c r="G4" s="245"/>
      <c r="H4" s="245"/>
    </row>
    <row r="5" spans="1:15" ht="23.25" customHeight="1" x14ac:dyDescent="0.3">
      <c r="A5" s="244" t="s">
        <v>33</v>
      </c>
      <c r="B5" s="244"/>
      <c r="C5" s="244"/>
      <c r="D5" s="244"/>
      <c r="E5" s="244"/>
      <c r="F5" s="244"/>
      <c r="G5" s="244"/>
      <c r="H5" s="244"/>
    </row>
    <row r="6" spans="1:15" ht="17.25" thickBot="1" x14ac:dyDescent="0.35">
      <c r="A6" s="2"/>
      <c r="C6" s="2"/>
      <c r="D6" s="2"/>
      <c r="E6" s="5" t="s">
        <v>7</v>
      </c>
      <c r="F6" s="2"/>
      <c r="G6" s="2"/>
      <c r="H6" s="5" t="s">
        <v>17</v>
      </c>
    </row>
    <row r="7" spans="1:15" ht="27.75" customHeight="1" x14ac:dyDescent="0.3">
      <c r="A7" s="246" t="s">
        <v>63</v>
      </c>
      <c r="B7" s="247"/>
      <c r="C7" s="276" t="s">
        <v>24</v>
      </c>
      <c r="D7" s="277"/>
      <c r="E7" s="278"/>
      <c r="F7" s="277" t="s">
        <v>25</v>
      </c>
      <c r="G7" s="277"/>
      <c r="H7" s="279"/>
      <c r="I7" s="44"/>
      <c r="J7" s="227" t="s">
        <v>34</v>
      </c>
      <c r="K7" s="227"/>
      <c r="L7" s="227"/>
      <c r="M7" s="227"/>
      <c r="N7" s="227"/>
      <c r="O7" s="227"/>
    </row>
    <row r="8" spans="1:15" ht="42.6" customHeight="1" x14ac:dyDescent="0.3">
      <c r="A8" s="216"/>
      <c r="B8" s="248"/>
      <c r="C8" s="266" t="s">
        <v>52</v>
      </c>
      <c r="D8" s="264" t="s">
        <v>53</v>
      </c>
      <c r="E8" s="270" t="s">
        <v>54</v>
      </c>
      <c r="F8" s="268" t="s">
        <v>55</v>
      </c>
      <c r="G8" s="264" t="s">
        <v>56</v>
      </c>
      <c r="H8" s="255" t="s">
        <v>57</v>
      </c>
      <c r="I8" s="44"/>
      <c r="J8" s="226" t="s">
        <v>58</v>
      </c>
      <c r="K8" s="226"/>
      <c r="L8" s="226" t="s">
        <v>59</v>
      </c>
      <c r="M8" s="226"/>
      <c r="N8" s="227" t="s">
        <v>60</v>
      </c>
      <c r="O8" s="226"/>
    </row>
    <row r="9" spans="1:15" ht="30" customHeight="1" thickBot="1" x14ac:dyDescent="0.35">
      <c r="A9" s="249"/>
      <c r="B9" s="250"/>
      <c r="C9" s="267"/>
      <c r="D9" s="265"/>
      <c r="E9" s="271"/>
      <c r="F9" s="269"/>
      <c r="G9" s="265"/>
      <c r="H9" s="256"/>
      <c r="I9" s="44"/>
      <c r="J9" s="50" t="s">
        <v>61</v>
      </c>
      <c r="K9" s="50" t="s">
        <v>62</v>
      </c>
      <c r="L9" s="50" t="s">
        <v>61</v>
      </c>
      <c r="M9" s="50" t="s">
        <v>62</v>
      </c>
      <c r="N9" s="50" t="s">
        <v>61</v>
      </c>
      <c r="O9" s="50" t="s">
        <v>62</v>
      </c>
    </row>
    <row r="10" spans="1:15" ht="41.25" customHeight="1" x14ac:dyDescent="0.3">
      <c r="A10" s="238" t="s">
        <v>21</v>
      </c>
      <c r="B10" s="51" t="s">
        <v>20</v>
      </c>
      <c r="C10" s="52"/>
      <c r="D10" s="53"/>
      <c r="E10" s="54">
        <v>750</v>
      </c>
      <c r="F10" s="55"/>
      <c r="G10" s="53"/>
      <c r="H10" s="56">
        <v>750</v>
      </c>
      <c r="I10" s="44"/>
      <c r="J10" s="57"/>
      <c r="K10" s="57"/>
      <c r="L10" s="57"/>
      <c r="M10" s="57"/>
      <c r="N10" s="57"/>
      <c r="O10" s="57"/>
    </row>
    <row r="11" spans="1:15" ht="41.25" customHeight="1" x14ac:dyDescent="0.3">
      <c r="A11" s="216"/>
      <c r="B11" s="58" t="s">
        <v>22</v>
      </c>
      <c r="C11" s="59">
        <f>총괄표!C8</f>
        <v>14.058299999999999</v>
      </c>
      <c r="D11" s="115">
        <v>3.0697000000000001</v>
      </c>
      <c r="E11" s="116">
        <f>C11+D11</f>
        <v>17.128</v>
      </c>
      <c r="F11" s="62">
        <f>총괄표!D8</f>
        <v>13.4015</v>
      </c>
      <c r="G11" s="115">
        <v>3.0697000000000001</v>
      </c>
      <c r="H11" s="117">
        <f>F11+G11</f>
        <v>16.4712</v>
      </c>
      <c r="I11" s="64"/>
      <c r="J11" s="65">
        <f>F11-C11</f>
        <v>-0.65679999999999872</v>
      </c>
      <c r="K11" s="66">
        <f>(J11/C11)*100</f>
        <v>-4.6719731404223754</v>
      </c>
      <c r="L11" s="66">
        <f>G11-D11</f>
        <v>0</v>
      </c>
      <c r="M11" s="66">
        <f>(L11/E11)*100</f>
        <v>0</v>
      </c>
      <c r="N11" s="65">
        <f>H11-E11</f>
        <v>-0.65680000000000049</v>
      </c>
      <c r="O11" s="66">
        <f>(N11/E11)*100</f>
        <v>-3.8346567024754816</v>
      </c>
    </row>
    <row r="12" spans="1:15" ht="41.25" customHeight="1" x14ac:dyDescent="0.3">
      <c r="A12" s="217"/>
      <c r="B12" s="91" t="s">
        <v>23</v>
      </c>
      <c r="C12" s="68">
        <f>총괄표!C8</f>
        <v>14.058299999999999</v>
      </c>
      <c r="D12" s="118">
        <v>3.0697000000000001</v>
      </c>
      <c r="E12" s="119">
        <f t="shared" ref="E12:E26" si="0">C12+D12</f>
        <v>17.128</v>
      </c>
      <c r="F12" s="71">
        <f>총괄표!D8</f>
        <v>13.4015</v>
      </c>
      <c r="G12" s="118">
        <v>3.0697000000000001</v>
      </c>
      <c r="H12" s="120">
        <f t="shared" ref="H12:H26" si="1">F12+G12</f>
        <v>16.4712</v>
      </c>
      <c r="I12" s="64"/>
      <c r="J12" s="65">
        <f t="shared" ref="J12:J26" si="2">F12-C12</f>
        <v>-0.65679999999999872</v>
      </c>
      <c r="K12" s="66">
        <f t="shared" ref="K12:K27" si="3">(J12/C12)*100</f>
        <v>-4.6719731404223754</v>
      </c>
      <c r="L12" s="66">
        <f t="shared" ref="L12:L26" si="4">G12-D12</f>
        <v>0</v>
      </c>
      <c r="M12" s="66">
        <f t="shared" ref="M12:M26" si="5">(L12/E12)*100</f>
        <v>0</v>
      </c>
      <c r="N12" s="65">
        <f t="shared" ref="N12:N26" si="6">H12-E12</f>
        <v>-0.65680000000000049</v>
      </c>
      <c r="O12" s="66">
        <f t="shared" ref="O12:O26" si="7">(N12/E12)*100</f>
        <v>-3.8346567024754816</v>
      </c>
    </row>
    <row r="13" spans="1:15" ht="41.25" customHeight="1" x14ac:dyDescent="0.3">
      <c r="A13" s="274" t="s">
        <v>0</v>
      </c>
      <c r="B13" s="275"/>
      <c r="C13" s="73">
        <f>총괄표!C9</f>
        <v>14.295999999999999</v>
      </c>
      <c r="D13" s="121">
        <v>3.5165999999999999</v>
      </c>
      <c r="E13" s="122">
        <f t="shared" si="0"/>
        <v>17.8126</v>
      </c>
      <c r="F13" s="76">
        <f>총괄표!D9</f>
        <v>13.645200000000001</v>
      </c>
      <c r="G13" s="123">
        <v>3.5165999999999999</v>
      </c>
      <c r="H13" s="124">
        <f t="shared" si="1"/>
        <v>17.161799999999999</v>
      </c>
      <c r="I13" s="64"/>
      <c r="J13" s="65">
        <f t="shared" si="2"/>
        <v>-0.65079999999999849</v>
      </c>
      <c r="K13" s="66">
        <f t="shared" si="3"/>
        <v>-4.5523223279238838</v>
      </c>
      <c r="L13" s="66">
        <f t="shared" si="4"/>
        <v>0</v>
      </c>
      <c r="M13" s="66">
        <f t="shared" si="5"/>
        <v>0</v>
      </c>
      <c r="N13" s="65">
        <f t="shared" si="6"/>
        <v>-0.65080000000000027</v>
      </c>
      <c r="O13" s="66">
        <f t="shared" si="7"/>
        <v>-3.6535935236854824</v>
      </c>
    </row>
    <row r="14" spans="1:15" ht="41.25" customHeight="1" x14ac:dyDescent="0.3">
      <c r="A14" s="242" t="s">
        <v>1</v>
      </c>
      <c r="B14" s="78" t="s">
        <v>2</v>
      </c>
      <c r="C14" s="79">
        <f>총괄표!C10</f>
        <v>12.781000000000001</v>
      </c>
      <c r="D14" s="125">
        <v>3.5165999999999999</v>
      </c>
      <c r="E14" s="126">
        <f t="shared" si="0"/>
        <v>16.297599999999999</v>
      </c>
      <c r="F14" s="82">
        <f>총괄표!D10</f>
        <v>11.9193</v>
      </c>
      <c r="G14" s="127">
        <v>3.5165999999999999</v>
      </c>
      <c r="H14" s="128">
        <f t="shared" si="1"/>
        <v>15.4359</v>
      </c>
      <c r="I14" s="64"/>
      <c r="J14" s="65">
        <f t="shared" si="2"/>
        <v>-0.8617000000000008</v>
      </c>
      <c r="K14" s="66">
        <f t="shared" si="3"/>
        <v>-6.7420389640873228</v>
      </c>
      <c r="L14" s="66">
        <f t="shared" si="4"/>
        <v>0</v>
      </c>
      <c r="M14" s="66">
        <f t="shared" si="5"/>
        <v>0</v>
      </c>
      <c r="N14" s="65">
        <f t="shared" si="6"/>
        <v>-0.86169999999999902</v>
      </c>
      <c r="O14" s="66">
        <f t="shared" si="7"/>
        <v>-5.2872815629295049</v>
      </c>
    </row>
    <row r="15" spans="1:15" ht="41.25" customHeight="1" x14ac:dyDescent="0.3">
      <c r="A15" s="216"/>
      <c r="B15" s="58" t="s">
        <v>3</v>
      </c>
      <c r="C15" s="59">
        <f>총괄표!C11</f>
        <v>12.526</v>
      </c>
      <c r="D15" s="129">
        <v>3.5165999999999999</v>
      </c>
      <c r="E15" s="116">
        <f t="shared" si="0"/>
        <v>16.0426</v>
      </c>
      <c r="F15" s="62">
        <f>총괄표!D11</f>
        <v>11.606400000000001</v>
      </c>
      <c r="G15" s="115">
        <v>3.5165999999999999</v>
      </c>
      <c r="H15" s="117">
        <f t="shared" si="1"/>
        <v>15.123000000000001</v>
      </c>
      <c r="I15" s="64"/>
      <c r="J15" s="65">
        <f t="shared" si="2"/>
        <v>-0.91959999999999908</v>
      </c>
      <c r="K15" s="66">
        <f t="shared" si="3"/>
        <v>-7.341529618393734</v>
      </c>
      <c r="L15" s="66">
        <f t="shared" si="4"/>
        <v>0</v>
      </c>
      <c r="M15" s="66">
        <f t="shared" si="5"/>
        <v>0</v>
      </c>
      <c r="N15" s="65">
        <f t="shared" si="6"/>
        <v>-0.91959999999999908</v>
      </c>
      <c r="O15" s="66">
        <f t="shared" si="7"/>
        <v>-5.7322379165471871</v>
      </c>
    </row>
    <row r="16" spans="1:15" ht="41.25" customHeight="1" x14ac:dyDescent="0.3">
      <c r="A16" s="239"/>
      <c r="B16" s="67" t="s">
        <v>5</v>
      </c>
      <c r="C16" s="68">
        <f>총괄표!C12</f>
        <v>12.5352</v>
      </c>
      <c r="D16" s="130">
        <v>3.5165999999999999</v>
      </c>
      <c r="E16" s="131">
        <f t="shared" si="0"/>
        <v>16.0518</v>
      </c>
      <c r="F16" s="71">
        <f>총괄표!D12</f>
        <v>11.606400000000001</v>
      </c>
      <c r="G16" s="130">
        <v>3.5165999999999999</v>
      </c>
      <c r="H16" s="132">
        <f t="shared" si="1"/>
        <v>15.123000000000001</v>
      </c>
      <c r="I16" s="64"/>
      <c r="J16" s="65">
        <f t="shared" si="2"/>
        <v>-0.92879999999999896</v>
      </c>
      <c r="K16" s="66">
        <f t="shared" si="3"/>
        <v>-7.4095347501435871</v>
      </c>
      <c r="L16" s="66">
        <f t="shared" si="4"/>
        <v>0</v>
      </c>
      <c r="M16" s="66">
        <f t="shared" si="5"/>
        <v>0</v>
      </c>
      <c r="N16" s="65">
        <f t="shared" si="6"/>
        <v>-0.92879999999999896</v>
      </c>
      <c r="O16" s="66">
        <f t="shared" si="7"/>
        <v>-5.7862669607146797</v>
      </c>
    </row>
    <row r="17" spans="1:15" ht="41.25" customHeight="1" x14ac:dyDescent="0.3">
      <c r="A17" s="215" t="s">
        <v>4</v>
      </c>
      <c r="B17" s="84" t="s">
        <v>2</v>
      </c>
      <c r="C17" s="85">
        <f>총괄표!C13</f>
        <v>13.808</v>
      </c>
      <c r="D17" s="133">
        <v>3.5165999999999999</v>
      </c>
      <c r="E17" s="134">
        <f t="shared" si="0"/>
        <v>17.3246</v>
      </c>
      <c r="F17" s="88">
        <f>총괄표!D13</f>
        <v>13.2159</v>
      </c>
      <c r="G17" s="133">
        <v>3.5165999999999999</v>
      </c>
      <c r="H17" s="135">
        <f t="shared" si="1"/>
        <v>16.732499999999998</v>
      </c>
      <c r="I17" s="64"/>
      <c r="J17" s="65">
        <f t="shared" si="2"/>
        <v>-0.59210000000000029</v>
      </c>
      <c r="K17" s="66">
        <f t="shared" si="3"/>
        <v>-4.2880938586326787</v>
      </c>
      <c r="L17" s="66">
        <f t="shared" si="4"/>
        <v>0</v>
      </c>
      <c r="M17" s="66">
        <f t="shared" si="5"/>
        <v>0</v>
      </c>
      <c r="N17" s="65">
        <f t="shared" si="6"/>
        <v>-0.59210000000000207</v>
      </c>
      <c r="O17" s="66">
        <f t="shared" si="7"/>
        <v>-3.4176835251607662</v>
      </c>
    </row>
    <row r="18" spans="1:15" ht="41.25" customHeight="1" x14ac:dyDescent="0.3">
      <c r="A18" s="216"/>
      <c r="B18" s="58" t="s">
        <v>3</v>
      </c>
      <c r="C18" s="59">
        <f>총괄표!C14</f>
        <v>7.0361000000000002</v>
      </c>
      <c r="D18" s="129">
        <v>3.1345000000000001</v>
      </c>
      <c r="E18" s="116">
        <f t="shared" si="0"/>
        <v>10.1706</v>
      </c>
      <c r="F18" s="62">
        <f>총괄표!D14</f>
        <v>6.2279</v>
      </c>
      <c r="G18" s="129">
        <v>3.1345000000000001</v>
      </c>
      <c r="H18" s="117">
        <f t="shared" si="1"/>
        <v>9.3624000000000009</v>
      </c>
      <c r="I18" s="64"/>
      <c r="J18" s="65">
        <f t="shared" si="2"/>
        <v>-0.80820000000000025</v>
      </c>
      <c r="K18" s="66">
        <f t="shared" si="3"/>
        <v>-11.486476883500806</v>
      </c>
      <c r="L18" s="66">
        <f t="shared" si="4"/>
        <v>0</v>
      </c>
      <c r="M18" s="66">
        <f t="shared" si="5"/>
        <v>0</v>
      </c>
      <c r="N18" s="65">
        <f t="shared" si="6"/>
        <v>-0.80819999999999936</v>
      </c>
      <c r="O18" s="66">
        <f t="shared" si="7"/>
        <v>-7.9464338387115738</v>
      </c>
    </row>
    <row r="19" spans="1:15" ht="41.25" customHeight="1" x14ac:dyDescent="0.3">
      <c r="A19" s="217"/>
      <c r="B19" s="91" t="s">
        <v>5</v>
      </c>
      <c r="C19" s="92">
        <f>총괄표!C15</f>
        <v>12.743499999999999</v>
      </c>
      <c r="D19" s="118">
        <v>3.5165999999999999</v>
      </c>
      <c r="E19" s="119">
        <f t="shared" si="0"/>
        <v>16.260099999999998</v>
      </c>
      <c r="F19" s="95">
        <f>총괄표!D15</f>
        <v>11.6624</v>
      </c>
      <c r="G19" s="118">
        <v>3.5165999999999999</v>
      </c>
      <c r="H19" s="120">
        <f t="shared" si="1"/>
        <v>15.179</v>
      </c>
      <c r="I19" s="64"/>
      <c r="J19" s="65">
        <f t="shared" si="2"/>
        <v>-1.0810999999999993</v>
      </c>
      <c r="K19" s="66">
        <f t="shared" si="3"/>
        <v>-8.483540628555728</v>
      </c>
      <c r="L19" s="66">
        <f t="shared" si="4"/>
        <v>0</v>
      </c>
      <c r="M19" s="66">
        <f t="shared" si="5"/>
        <v>0</v>
      </c>
      <c r="N19" s="65">
        <f t="shared" si="6"/>
        <v>-1.0810999999999975</v>
      </c>
      <c r="O19" s="66">
        <f t="shared" si="7"/>
        <v>-6.6487905978437869</v>
      </c>
    </row>
    <row r="20" spans="1:15" ht="41.25" customHeight="1" x14ac:dyDescent="0.3">
      <c r="A20" s="242" t="s">
        <v>6</v>
      </c>
      <c r="B20" s="78" t="s">
        <v>2</v>
      </c>
      <c r="C20" s="79">
        <f>총괄표!C16</f>
        <v>12.645</v>
      </c>
      <c r="D20" s="127">
        <v>2.1899000000000002</v>
      </c>
      <c r="E20" s="126">
        <f t="shared" si="0"/>
        <v>14.834899999999999</v>
      </c>
      <c r="F20" s="82">
        <f>총괄표!D16</f>
        <v>11.751200000000001</v>
      </c>
      <c r="G20" s="127">
        <v>2.1899000000000002</v>
      </c>
      <c r="H20" s="128">
        <f t="shared" si="1"/>
        <v>13.9411</v>
      </c>
      <c r="I20" s="64"/>
      <c r="J20" s="65">
        <f t="shared" si="2"/>
        <v>-0.89379999999999882</v>
      </c>
      <c r="K20" s="66">
        <f t="shared" si="3"/>
        <v>-7.068406484776582</v>
      </c>
      <c r="L20" s="66">
        <f t="shared" si="4"/>
        <v>0</v>
      </c>
      <c r="M20" s="66">
        <f t="shared" si="5"/>
        <v>0</v>
      </c>
      <c r="N20" s="65">
        <f t="shared" si="6"/>
        <v>-0.89379999999999882</v>
      </c>
      <c r="O20" s="66">
        <f t="shared" si="7"/>
        <v>-6.0249816311535556</v>
      </c>
    </row>
    <row r="21" spans="1:15" ht="41.25" customHeight="1" x14ac:dyDescent="0.3">
      <c r="A21" s="216"/>
      <c r="B21" s="58" t="s">
        <v>3</v>
      </c>
      <c r="C21" s="59">
        <f>총괄표!C17</f>
        <v>11.8872</v>
      </c>
      <c r="D21" s="115">
        <v>2.1899000000000002</v>
      </c>
      <c r="E21" s="116">
        <f t="shared" si="0"/>
        <v>14.0771</v>
      </c>
      <c r="F21" s="62">
        <f>총괄표!D17</f>
        <v>10.867800000000001</v>
      </c>
      <c r="G21" s="115">
        <v>2.1899000000000002</v>
      </c>
      <c r="H21" s="117">
        <f t="shared" si="1"/>
        <v>13.057700000000001</v>
      </c>
      <c r="I21" s="64"/>
      <c r="J21" s="65">
        <f t="shared" si="2"/>
        <v>-1.0193999999999992</v>
      </c>
      <c r="K21" s="66">
        <f t="shared" si="3"/>
        <v>-8.5756107409650646</v>
      </c>
      <c r="L21" s="66">
        <f t="shared" si="4"/>
        <v>0</v>
      </c>
      <c r="M21" s="66">
        <f t="shared" si="5"/>
        <v>0</v>
      </c>
      <c r="N21" s="65">
        <f t="shared" si="6"/>
        <v>-1.0193999999999992</v>
      </c>
      <c r="O21" s="66">
        <f t="shared" si="7"/>
        <v>-7.2415483302668822</v>
      </c>
    </row>
    <row r="22" spans="1:15" ht="41.25" customHeight="1" x14ac:dyDescent="0.3">
      <c r="A22" s="239"/>
      <c r="B22" s="67" t="s">
        <v>5</v>
      </c>
      <c r="C22" s="68">
        <f>총괄표!C18</f>
        <v>11.9101</v>
      </c>
      <c r="D22" s="130">
        <v>2.1899000000000002</v>
      </c>
      <c r="E22" s="131">
        <f t="shared" si="0"/>
        <v>14.1</v>
      </c>
      <c r="F22" s="71">
        <f>총괄표!D18</f>
        <v>10.867800000000001</v>
      </c>
      <c r="G22" s="130">
        <v>2.1899000000000002</v>
      </c>
      <c r="H22" s="132">
        <f t="shared" si="1"/>
        <v>13.057700000000001</v>
      </c>
      <c r="I22" s="64"/>
      <c r="J22" s="65">
        <f t="shared" si="2"/>
        <v>-1.0422999999999991</v>
      </c>
      <c r="K22" s="66">
        <f t="shared" si="3"/>
        <v>-8.7513958740900506</v>
      </c>
      <c r="L22" s="66">
        <f t="shared" si="4"/>
        <v>0</v>
      </c>
      <c r="M22" s="66">
        <f t="shared" si="5"/>
        <v>0</v>
      </c>
      <c r="N22" s="65">
        <f t="shared" si="6"/>
        <v>-1.0422999999999991</v>
      </c>
      <c r="O22" s="66">
        <f t="shared" si="7"/>
        <v>-7.3921985815602778</v>
      </c>
    </row>
    <row r="23" spans="1:15" ht="41.25" customHeight="1" x14ac:dyDescent="0.3">
      <c r="A23" s="215" t="s">
        <v>46</v>
      </c>
      <c r="B23" s="84" t="s">
        <v>2</v>
      </c>
      <c r="C23" s="85">
        <f>총괄표!C19</f>
        <v>13.243600000000001</v>
      </c>
      <c r="D23" s="133">
        <v>3.1913</v>
      </c>
      <c r="E23" s="134">
        <f t="shared" si="0"/>
        <v>16.434899999999999</v>
      </c>
      <c r="F23" s="88">
        <f>총괄표!D19</f>
        <v>12.6258</v>
      </c>
      <c r="G23" s="133">
        <v>3.1913</v>
      </c>
      <c r="H23" s="135">
        <f t="shared" si="1"/>
        <v>15.8171</v>
      </c>
      <c r="I23" s="64"/>
      <c r="J23" s="65">
        <f t="shared" si="2"/>
        <v>-0.61780000000000079</v>
      </c>
      <c r="K23" s="66">
        <f t="shared" si="3"/>
        <v>-4.6648947416110484</v>
      </c>
      <c r="L23" s="66">
        <f t="shared" si="4"/>
        <v>0</v>
      </c>
      <c r="M23" s="66">
        <f t="shared" si="5"/>
        <v>0</v>
      </c>
      <c r="N23" s="65">
        <f t="shared" si="6"/>
        <v>-0.61779999999999902</v>
      </c>
      <c r="O23" s="66">
        <f t="shared" si="7"/>
        <v>-3.7590736785742478</v>
      </c>
    </row>
    <row r="24" spans="1:15" ht="41.25" customHeight="1" x14ac:dyDescent="0.3">
      <c r="A24" s="216"/>
      <c r="B24" s="58" t="s">
        <v>3</v>
      </c>
      <c r="C24" s="59">
        <f>총괄표!C20</f>
        <v>12.024100000000001</v>
      </c>
      <c r="D24" s="115">
        <v>3.1913</v>
      </c>
      <c r="E24" s="116">
        <f t="shared" si="0"/>
        <v>15.215400000000001</v>
      </c>
      <c r="F24" s="62">
        <f>총괄표!D20</f>
        <v>11.0299</v>
      </c>
      <c r="G24" s="115">
        <v>3.1913</v>
      </c>
      <c r="H24" s="117">
        <f t="shared" si="1"/>
        <v>14.2212</v>
      </c>
      <c r="I24" s="64"/>
      <c r="J24" s="65">
        <f t="shared" si="2"/>
        <v>-0.99420000000000108</v>
      </c>
      <c r="K24" s="66">
        <f t="shared" si="3"/>
        <v>-8.2683943080979123</v>
      </c>
      <c r="L24" s="66">
        <f t="shared" si="4"/>
        <v>0</v>
      </c>
      <c r="M24" s="66">
        <f t="shared" si="5"/>
        <v>0</v>
      </c>
      <c r="N24" s="65">
        <f t="shared" si="6"/>
        <v>-0.99420000000000108</v>
      </c>
      <c r="O24" s="66">
        <f t="shared" si="7"/>
        <v>-6.534169328443558</v>
      </c>
    </row>
    <row r="25" spans="1:15" ht="41.25" customHeight="1" x14ac:dyDescent="0.3">
      <c r="A25" s="217"/>
      <c r="B25" s="91" t="s">
        <v>5</v>
      </c>
      <c r="C25" s="92">
        <f>총괄표!C21</f>
        <v>12.0618</v>
      </c>
      <c r="D25" s="118">
        <v>3.1913</v>
      </c>
      <c r="E25" s="119">
        <f t="shared" si="0"/>
        <v>15.2531</v>
      </c>
      <c r="F25" s="95">
        <f>총괄표!D21</f>
        <v>11.0329</v>
      </c>
      <c r="G25" s="118">
        <v>3.1913</v>
      </c>
      <c r="H25" s="120">
        <f t="shared" si="1"/>
        <v>14.2242</v>
      </c>
      <c r="I25" s="64"/>
      <c r="J25" s="65">
        <f t="shared" si="2"/>
        <v>-1.0289000000000001</v>
      </c>
      <c r="K25" s="66">
        <f t="shared" si="3"/>
        <v>-8.5302359515163584</v>
      </c>
      <c r="L25" s="66">
        <f t="shared" si="4"/>
        <v>0</v>
      </c>
      <c r="M25" s="66">
        <f t="shared" si="5"/>
        <v>0</v>
      </c>
      <c r="N25" s="65">
        <f t="shared" si="6"/>
        <v>-1.0289000000000001</v>
      </c>
      <c r="O25" s="66">
        <f t="shared" si="7"/>
        <v>-6.7455140266568776</v>
      </c>
    </row>
    <row r="26" spans="1:15" ht="41.25" customHeight="1" x14ac:dyDescent="0.3">
      <c r="A26" s="218" t="s">
        <v>42</v>
      </c>
      <c r="B26" s="219"/>
      <c r="C26" s="99">
        <v>16.379799999999999</v>
      </c>
      <c r="D26" s="136">
        <v>3.3929</v>
      </c>
      <c r="E26" s="137">
        <f t="shared" si="0"/>
        <v>19.7727</v>
      </c>
      <c r="F26" s="102">
        <f>총괄표!D22</f>
        <v>14.4177</v>
      </c>
      <c r="G26" s="136">
        <v>3.3929</v>
      </c>
      <c r="H26" s="138">
        <f t="shared" si="1"/>
        <v>17.810600000000001</v>
      </c>
      <c r="I26" s="64"/>
      <c r="J26" s="65">
        <f t="shared" si="2"/>
        <v>-1.9620999999999995</v>
      </c>
      <c r="K26" s="66">
        <f t="shared" si="3"/>
        <v>-11.978778739667147</v>
      </c>
      <c r="L26" s="66">
        <f t="shared" si="4"/>
        <v>0</v>
      </c>
      <c r="M26" s="66">
        <f t="shared" si="5"/>
        <v>0</v>
      </c>
      <c r="N26" s="65">
        <f t="shared" si="6"/>
        <v>-1.9620999999999995</v>
      </c>
      <c r="O26" s="66">
        <f t="shared" si="7"/>
        <v>-9.9232780550961657</v>
      </c>
    </row>
    <row r="27" spans="1:15" ht="37.5" customHeight="1" thickBot="1" x14ac:dyDescent="0.35">
      <c r="A27" s="272" t="s">
        <v>45</v>
      </c>
      <c r="B27" s="273"/>
      <c r="C27" s="103">
        <f>총괄표!C23</f>
        <v>12.122400000000001</v>
      </c>
      <c r="D27" s="213" t="s">
        <v>30</v>
      </c>
      <c r="E27" s="262"/>
      <c r="F27" s="104">
        <f>총괄표!D23</f>
        <v>11.1396</v>
      </c>
      <c r="G27" s="213" t="s">
        <v>30</v>
      </c>
      <c r="H27" s="214"/>
      <c r="I27" s="64"/>
      <c r="J27" s="65">
        <f>F27-C27</f>
        <v>-0.98280000000000101</v>
      </c>
      <c r="K27" s="66">
        <f t="shared" si="3"/>
        <v>-8.1073054840625698</v>
      </c>
      <c r="L27" s="139"/>
      <c r="M27" s="139"/>
      <c r="N27" s="139"/>
      <c r="O27" s="139"/>
    </row>
    <row r="28" spans="1:15" ht="30.75" customHeight="1" x14ac:dyDescent="0.3">
      <c r="A28" s="232"/>
      <c r="B28" s="232"/>
      <c r="C28" s="232"/>
      <c r="D28" s="232"/>
      <c r="E28" s="232"/>
      <c r="F28" s="232"/>
      <c r="G28" s="232"/>
      <c r="H28" s="232"/>
    </row>
  </sheetData>
  <mergeCells count="29">
    <mergeCell ref="A10:A12"/>
    <mergeCell ref="A13:B13"/>
    <mergeCell ref="A14:A16"/>
    <mergeCell ref="A1:H1"/>
    <mergeCell ref="A2:H2"/>
    <mergeCell ref="A3:H3"/>
    <mergeCell ref="A7:B9"/>
    <mergeCell ref="C7:E7"/>
    <mergeCell ref="F7:H7"/>
    <mergeCell ref="A4:H4"/>
    <mergeCell ref="A5:H5"/>
    <mergeCell ref="D8:D9"/>
    <mergeCell ref="C8:C9"/>
    <mergeCell ref="F8:F9"/>
    <mergeCell ref="E8:E9"/>
    <mergeCell ref="G8:G9"/>
    <mergeCell ref="A26:B26"/>
    <mergeCell ref="A28:H28"/>
    <mergeCell ref="A23:A25"/>
    <mergeCell ref="A17:A19"/>
    <mergeCell ref="A20:A22"/>
    <mergeCell ref="A27:B27"/>
    <mergeCell ref="D27:E27"/>
    <mergeCell ref="G27:H27"/>
    <mergeCell ref="H8:H9"/>
    <mergeCell ref="J7:O7"/>
    <mergeCell ref="J8:K8"/>
    <mergeCell ref="N8:O8"/>
    <mergeCell ref="L8:M8"/>
  </mergeCells>
  <phoneticPr fontId="2" type="noConversion"/>
  <pageMargins left="0.7" right="0.7" top="0.75" bottom="0.75" header="0.3" footer="0.3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BreakPreview" zoomScaleNormal="100" zoomScaleSheetLayoutView="100" workbookViewId="0">
      <selection activeCell="D14" sqref="D14"/>
    </sheetView>
  </sheetViews>
  <sheetFormatPr defaultRowHeight="16.5" x14ac:dyDescent="0.3"/>
  <cols>
    <col min="1" max="1" width="15.5" style="1" customWidth="1"/>
    <col min="2" max="6" width="16.125" customWidth="1"/>
  </cols>
  <sheetData>
    <row r="1" spans="1:9" ht="63.6" customHeight="1" x14ac:dyDescent="0.3">
      <c r="A1" s="288" t="s">
        <v>51</v>
      </c>
      <c r="B1" s="197"/>
      <c r="C1" s="197"/>
      <c r="D1" s="197"/>
      <c r="E1" s="197"/>
      <c r="F1" s="197"/>
    </row>
    <row r="2" spans="1:9" ht="21.75" customHeight="1" x14ac:dyDescent="0.3">
      <c r="A2" s="243" t="s">
        <v>74</v>
      </c>
      <c r="B2" s="243"/>
      <c r="C2" s="243"/>
      <c r="D2" s="243"/>
      <c r="I2" s="25"/>
    </row>
    <row r="3" spans="1:9" ht="4.1500000000000004" customHeight="1" x14ac:dyDescent="0.3">
      <c r="A3" s="13"/>
      <c r="B3" s="11"/>
      <c r="C3" s="11"/>
      <c r="D3" s="11"/>
    </row>
    <row r="4" spans="1:9" ht="4.1500000000000004" customHeight="1" x14ac:dyDescent="0.3">
      <c r="A4" s="13"/>
      <c r="B4" s="11"/>
      <c r="C4" s="11"/>
      <c r="D4" s="11"/>
    </row>
    <row r="5" spans="1:9" ht="4.1500000000000004" customHeight="1" x14ac:dyDescent="0.3">
      <c r="A5" s="208" t="s">
        <v>7</v>
      </c>
      <c r="B5" s="208"/>
      <c r="C5" s="208"/>
      <c r="D5" s="208"/>
    </row>
    <row r="6" spans="1:9" ht="17.25" thickBot="1" x14ac:dyDescent="0.35">
      <c r="A6" s="289" t="s">
        <v>47</v>
      </c>
      <c r="B6" s="289"/>
      <c r="C6" s="289"/>
      <c r="D6" s="289"/>
      <c r="E6" s="289"/>
      <c r="F6" s="289"/>
    </row>
    <row r="7" spans="1:9" ht="27.75" customHeight="1" x14ac:dyDescent="0.3">
      <c r="A7" s="290" t="s">
        <v>63</v>
      </c>
      <c r="B7" s="291"/>
      <c r="C7" s="294" t="s">
        <v>24</v>
      </c>
      <c r="D7" s="294" t="s">
        <v>25</v>
      </c>
      <c r="E7" s="296" t="s">
        <v>34</v>
      </c>
      <c r="F7" s="297"/>
    </row>
    <row r="8" spans="1:9" ht="30" customHeight="1" x14ac:dyDescent="0.3">
      <c r="A8" s="292"/>
      <c r="B8" s="293"/>
      <c r="C8" s="295"/>
      <c r="D8" s="295"/>
      <c r="E8" s="140" t="s">
        <v>61</v>
      </c>
      <c r="F8" s="141" t="s">
        <v>62</v>
      </c>
    </row>
    <row r="9" spans="1:9" ht="41.25" customHeight="1" x14ac:dyDescent="0.3">
      <c r="A9" s="283" t="s">
        <v>21</v>
      </c>
      <c r="B9" s="142" t="s">
        <v>20</v>
      </c>
      <c r="C9" s="80"/>
      <c r="D9" s="80"/>
      <c r="E9" s="143"/>
      <c r="F9" s="144"/>
    </row>
    <row r="10" spans="1:9" ht="41.25" customHeight="1" x14ac:dyDescent="0.3">
      <c r="A10" s="281"/>
      <c r="B10" s="145" t="s">
        <v>22</v>
      </c>
      <c r="C10" s="146">
        <v>12.5778</v>
      </c>
      <c r="D10" s="146">
        <v>11.948499999999999</v>
      </c>
      <c r="E10" s="147">
        <f t="shared" ref="E10:E21" si="0">D10-C10</f>
        <v>-0.62930000000000064</v>
      </c>
      <c r="F10" s="148">
        <f t="shared" ref="F10:F21" si="1">(E10/C10)*100</f>
        <v>-5.0032597115552848</v>
      </c>
    </row>
    <row r="11" spans="1:9" ht="41.25" customHeight="1" x14ac:dyDescent="0.3">
      <c r="A11" s="284"/>
      <c r="B11" s="149" t="s">
        <v>23</v>
      </c>
      <c r="C11" s="150">
        <v>12.5778</v>
      </c>
      <c r="D11" s="150">
        <v>11.948499999999999</v>
      </c>
      <c r="E11" s="151">
        <f t="shared" si="0"/>
        <v>-0.62930000000000064</v>
      </c>
      <c r="F11" s="152">
        <f t="shared" si="1"/>
        <v>-5.0032597115552848</v>
      </c>
    </row>
    <row r="12" spans="1:9" ht="41.25" customHeight="1" x14ac:dyDescent="0.3">
      <c r="A12" s="285" t="s">
        <v>50</v>
      </c>
      <c r="B12" s="286"/>
      <c r="C12" s="153">
        <v>12.652799999999999</v>
      </c>
      <c r="D12" s="153">
        <v>12.0486</v>
      </c>
      <c r="E12" s="154">
        <f t="shared" si="0"/>
        <v>-0.60419999999999874</v>
      </c>
      <c r="F12" s="155">
        <f t="shared" si="1"/>
        <v>-4.7752276176024182</v>
      </c>
    </row>
    <row r="13" spans="1:9" ht="41.25" customHeight="1" x14ac:dyDescent="0.3">
      <c r="A13" s="283" t="s">
        <v>1</v>
      </c>
      <c r="B13" s="156" t="s">
        <v>2</v>
      </c>
      <c r="C13" s="157">
        <v>12.0997</v>
      </c>
      <c r="D13" s="157">
        <v>11.186400000000001</v>
      </c>
      <c r="E13" s="158">
        <f t="shared" si="0"/>
        <v>-0.91329999999999956</v>
      </c>
      <c r="F13" s="159">
        <f t="shared" si="1"/>
        <v>-7.5481210277940729</v>
      </c>
    </row>
    <row r="14" spans="1:9" ht="41.25" customHeight="1" x14ac:dyDescent="0.3">
      <c r="A14" s="281"/>
      <c r="B14" s="145" t="s">
        <v>3</v>
      </c>
      <c r="C14" s="146">
        <v>12.043699999999999</v>
      </c>
      <c r="D14" s="146">
        <v>11.068199999999999</v>
      </c>
      <c r="E14" s="147">
        <f t="shared" si="0"/>
        <v>-0.97550000000000026</v>
      </c>
      <c r="F14" s="148">
        <f t="shared" si="1"/>
        <v>-8.0996703670798862</v>
      </c>
    </row>
    <row r="15" spans="1:9" ht="41.25" customHeight="1" x14ac:dyDescent="0.3">
      <c r="A15" s="284"/>
      <c r="B15" s="149" t="s">
        <v>5</v>
      </c>
      <c r="C15" s="150">
        <v>12.046799999999999</v>
      </c>
      <c r="D15" s="150">
        <v>11.068199999999999</v>
      </c>
      <c r="E15" s="151">
        <f t="shared" si="0"/>
        <v>-0.97860000000000014</v>
      </c>
      <c r="F15" s="152">
        <f t="shared" si="1"/>
        <v>-8.1233190556828383</v>
      </c>
    </row>
    <row r="16" spans="1:9" ht="41.25" customHeight="1" x14ac:dyDescent="0.3">
      <c r="A16" s="287" t="s">
        <v>4</v>
      </c>
      <c r="B16" s="156" t="s">
        <v>2</v>
      </c>
      <c r="C16" s="157">
        <v>12.6564</v>
      </c>
      <c r="D16" s="157">
        <v>11.866899999999999</v>
      </c>
      <c r="E16" s="158">
        <f t="shared" si="0"/>
        <v>-0.78950000000000031</v>
      </c>
      <c r="F16" s="159">
        <f t="shared" si="1"/>
        <v>-6.2379507600897597</v>
      </c>
    </row>
    <row r="17" spans="1:6" ht="41.25" customHeight="1" x14ac:dyDescent="0.3">
      <c r="A17" s="281"/>
      <c r="B17" s="145" t="s">
        <v>3</v>
      </c>
      <c r="C17" s="146">
        <v>7.0361000000000002</v>
      </c>
      <c r="D17" s="146">
        <v>6.2279</v>
      </c>
      <c r="E17" s="147">
        <f t="shared" si="0"/>
        <v>-0.80820000000000025</v>
      </c>
      <c r="F17" s="148">
        <f t="shared" si="1"/>
        <v>-11.486476883500806</v>
      </c>
    </row>
    <row r="18" spans="1:6" ht="41.25" customHeight="1" x14ac:dyDescent="0.3">
      <c r="A18" s="284"/>
      <c r="B18" s="149" t="s">
        <v>5</v>
      </c>
      <c r="C18" s="150">
        <v>12.3322</v>
      </c>
      <c r="D18" s="150">
        <v>11.3474</v>
      </c>
      <c r="E18" s="151">
        <f t="shared" si="0"/>
        <v>-0.9847999999999999</v>
      </c>
      <c r="F18" s="152">
        <f t="shared" si="1"/>
        <v>-7.9855986766351483</v>
      </c>
    </row>
    <row r="19" spans="1:6" ht="41.25" customHeight="1" x14ac:dyDescent="0.3">
      <c r="A19" s="280" t="s">
        <v>6</v>
      </c>
      <c r="B19" s="160" t="s">
        <v>2</v>
      </c>
      <c r="C19" s="161">
        <v>11.998200000000001</v>
      </c>
      <c r="D19" s="161">
        <v>11.0936</v>
      </c>
      <c r="E19" s="162">
        <f t="shared" si="0"/>
        <v>-0.90460000000000029</v>
      </c>
      <c r="F19" s="163">
        <f t="shared" si="1"/>
        <v>-7.539464252971281</v>
      </c>
    </row>
    <row r="20" spans="1:6" ht="41.25" customHeight="1" x14ac:dyDescent="0.3">
      <c r="A20" s="281"/>
      <c r="B20" s="145" t="s">
        <v>3</v>
      </c>
      <c r="C20" s="146">
        <v>11.7842</v>
      </c>
      <c r="D20" s="146">
        <v>10.738099999999999</v>
      </c>
      <c r="E20" s="147">
        <f t="shared" si="0"/>
        <v>-1.0461000000000009</v>
      </c>
      <c r="F20" s="148">
        <f t="shared" si="1"/>
        <v>-8.8771405780621588</v>
      </c>
    </row>
    <row r="21" spans="1:6" ht="41.25" customHeight="1" thickBot="1" x14ac:dyDescent="0.35">
      <c r="A21" s="282"/>
      <c r="B21" s="164" t="s">
        <v>5</v>
      </c>
      <c r="C21" s="165">
        <v>11.79</v>
      </c>
      <c r="D21" s="165">
        <v>10.738099999999999</v>
      </c>
      <c r="E21" s="166">
        <f t="shared" si="0"/>
        <v>-1.0518999999999998</v>
      </c>
      <c r="F21" s="167">
        <f t="shared" si="1"/>
        <v>-8.921967769296014</v>
      </c>
    </row>
    <row r="22" spans="1:6" ht="30.75" customHeight="1" x14ac:dyDescent="0.3">
      <c r="A22" s="232"/>
      <c r="B22" s="232"/>
      <c r="C22" s="232"/>
      <c r="D22" s="232"/>
      <c r="E22" s="12"/>
      <c r="F22" s="10"/>
    </row>
    <row r="23" spans="1:6" x14ac:dyDescent="0.3">
      <c r="E23" s="12"/>
      <c r="F23" s="10"/>
    </row>
    <row r="24" spans="1:6" x14ac:dyDescent="0.3">
      <c r="E24" s="12"/>
      <c r="F24" s="10"/>
    </row>
    <row r="25" spans="1:6" x14ac:dyDescent="0.3">
      <c r="E25" s="12"/>
      <c r="F25" s="10"/>
    </row>
  </sheetData>
  <mergeCells count="14">
    <mergeCell ref="A1:F1"/>
    <mergeCell ref="A6:F6"/>
    <mergeCell ref="A2:D2"/>
    <mergeCell ref="A5:D5"/>
    <mergeCell ref="A7:B8"/>
    <mergeCell ref="C7:C8"/>
    <mergeCell ref="D7:D8"/>
    <mergeCell ref="E7:F7"/>
    <mergeCell ref="A22:D22"/>
    <mergeCell ref="A19:A21"/>
    <mergeCell ref="A9:A11"/>
    <mergeCell ref="A12:B12"/>
    <mergeCell ref="A13:A15"/>
    <mergeCell ref="A16:A18"/>
  </mergeCells>
  <phoneticPr fontId="2" type="noConversion"/>
  <pageMargins left="0.7" right="0.7" top="0.75" bottom="0.75" header="0.3" footer="0.3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view="pageBreakPreview" zoomScale="75" zoomScaleNormal="100" zoomScaleSheetLayoutView="75" workbookViewId="0">
      <selection activeCell="K22" sqref="K22"/>
    </sheetView>
  </sheetViews>
  <sheetFormatPr defaultRowHeight="16.5" x14ac:dyDescent="0.3"/>
  <cols>
    <col min="1" max="1" width="10.5" customWidth="1"/>
    <col min="2" max="2" width="10.375" customWidth="1"/>
    <col min="3" max="8" width="11.625" customWidth="1"/>
    <col min="9" max="9" width="11.125" customWidth="1"/>
  </cols>
  <sheetData>
    <row r="1" spans="1:12" ht="33.75" x14ac:dyDescent="0.3">
      <c r="A1" s="197" t="s">
        <v>8</v>
      </c>
      <c r="B1" s="197"/>
      <c r="C1" s="197"/>
      <c r="D1" s="197"/>
      <c r="E1" s="197"/>
      <c r="F1" s="197"/>
      <c r="G1" s="197"/>
      <c r="H1" s="197"/>
      <c r="I1" s="197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</row>
    <row r="3" spans="1:12" ht="23.25" customHeight="1" x14ac:dyDescent="0.3">
      <c r="A3" s="208"/>
      <c r="B3" s="208"/>
      <c r="C3" s="208"/>
      <c r="D3" s="208"/>
      <c r="E3" s="208"/>
      <c r="F3" s="208"/>
      <c r="G3" s="208"/>
      <c r="H3" s="208"/>
      <c r="I3" s="208"/>
    </row>
    <row r="4" spans="1:12" ht="17.25" thickBot="1" x14ac:dyDescent="0.35">
      <c r="A4" s="2"/>
      <c r="B4" s="2"/>
      <c r="C4" s="2"/>
      <c r="D4" s="2"/>
      <c r="E4" s="2"/>
      <c r="F4" s="2"/>
      <c r="G4" s="2"/>
      <c r="H4" s="2"/>
      <c r="I4" s="169"/>
    </row>
    <row r="5" spans="1:12" ht="39" customHeight="1" x14ac:dyDescent="0.3">
      <c r="A5" s="198" t="s">
        <v>15</v>
      </c>
      <c r="B5" s="199"/>
      <c r="C5" s="302" t="s">
        <v>35</v>
      </c>
      <c r="D5" s="303"/>
      <c r="E5" s="303"/>
      <c r="F5" s="303"/>
      <c r="G5" s="304"/>
      <c r="H5" s="172"/>
      <c r="I5" s="210" t="s">
        <v>16</v>
      </c>
    </row>
    <row r="6" spans="1:12" ht="39" customHeight="1" thickBot="1" x14ac:dyDescent="0.35">
      <c r="A6" s="200"/>
      <c r="B6" s="201"/>
      <c r="C6" s="170" t="s">
        <v>69</v>
      </c>
      <c r="D6" s="174" t="s">
        <v>68</v>
      </c>
      <c r="E6" s="174" t="s">
        <v>67</v>
      </c>
      <c r="F6" s="171" t="s">
        <v>65</v>
      </c>
      <c r="G6" s="173" t="s">
        <v>66</v>
      </c>
      <c r="H6" s="174" t="s">
        <v>73</v>
      </c>
      <c r="I6" s="211"/>
    </row>
    <row r="7" spans="1:12" ht="39" customHeight="1" x14ac:dyDescent="0.3">
      <c r="A7" s="307" t="s">
        <v>36</v>
      </c>
      <c r="B7" s="308"/>
      <c r="C7" s="175">
        <v>20.1143</v>
      </c>
      <c r="D7" s="175">
        <v>21.090499999999999</v>
      </c>
      <c r="E7" s="175">
        <v>17.0962</v>
      </c>
      <c r="F7" s="186">
        <v>15.5472</v>
      </c>
      <c r="G7" s="186">
        <v>14.058299999999999</v>
      </c>
      <c r="H7" s="187">
        <f>총괄표!D8</f>
        <v>13.4015</v>
      </c>
      <c r="I7" s="176"/>
      <c r="L7" s="10"/>
    </row>
    <row r="8" spans="1:12" ht="39" customHeight="1" x14ac:dyDescent="0.3">
      <c r="A8" s="298" t="s">
        <v>0</v>
      </c>
      <c r="B8" s="299"/>
      <c r="C8" s="177">
        <v>20.486799999999999</v>
      </c>
      <c r="D8" s="177">
        <v>21.463000000000001</v>
      </c>
      <c r="E8" s="177">
        <v>17.3339</v>
      </c>
      <c r="F8" s="179">
        <v>15.7849</v>
      </c>
      <c r="G8" s="179">
        <v>14.295999999999999</v>
      </c>
      <c r="H8" s="188">
        <f>총괄표!D9</f>
        <v>13.645200000000001</v>
      </c>
      <c r="I8" s="15"/>
    </row>
    <row r="9" spans="1:12" ht="39" customHeight="1" x14ac:dyDescent="0.3">
      <c r="A9" s="298" t="s">
        <v>1</v>
      </c>
      <c r="B9" s="178" t="s">
        <v>2</v>
      </c>
      <c r="C9" s="178">
        <v>19.665500000000002</v>
      </c>
      <c r="D9" s="178">
        <v>20.6417</v>
      </c>
      <c r="E9" s="178">
        <v>15.818899999999999</v>
      </c>
      <c r="F9" s="179">
        <v>14.2699</v>
      </c>
      <c r="G9" s="179">
        <v>12.781000000000001</v>
      </c>
      <c r="H9" s="188">
        <f>총괄표!D10</f>
        <v>11.9193</v>
      </c>
      <c r="I9" s="15" t="s">
        <v>9</v>
      </c>
    </row>
    <row r="10" spans="1:12" ht="39" customHeight="1" x14ac:dyDescent="0.3">
      <c r="A10" s="298"/>
      <c r="B10" s="178" t="s">
        <v>3</v>
      </c>
      <c r="C10" s="178">
        <v>19.4635</v>
      </c>
      <c r="D10" s="178">
        <v>20.439699999999998</v>
      </c>
      <c r="E10" s="178">
        <v>15.5639</v>
      </c>
      <c r="F10" s="179">
        <v>14.014900000000001</v>
      </c>
      <c r="G10" s="179">
        <v>12.526</v>
      </c>
      <c r="H10" s="188">
        <f>총괄표!D11</f>
        <v>11.606400000000001</v>
      </c>
      <c r="I10" s="15" t="s">
        <v>10</v>
      </c>
    </row>
    <row r="11" spans="1:12" ht="39" customHeight="1" x14ac:dyDescent="0.3">
      <c r="A11" s="298"/>
      <c r="B11" s="178" t="s">
        <v>5</v>
      </c>
      <c r="C11" s="178">
        <v>19.491099999999999</v>
      </c>
      <c r="D11" s="178">
        <v>20.467300000000002</v>
      </c>
      <c r="E11" s="178">
        <v>15.5731</v>
      </c>
      <c r="F11" s="179">
        <v>14.024100000000001</v>
      </c>
      <c r="G11" s="179">
        <v>12.5352</v>
      </c>
      <c r="H11" s="188">
        <f>총괄표!D12</f>
        <v>11.606400000000001</v>
      </c>
      <c r="I11" s="15" t="s">
        <v>11</v>
      </c>
    </row>
    <row r="12" spans="1:12" ht="39" customHeight="1" x14ac:dyDescent="0.3">
      <c r="A12" s="309" t="s">
        <v>4</v>
      </c>
      <c r="B12" s="178" t="s">
        <v>2</v>
      </c>
      <c r="C12" s="178">
        <v>20.365100000000002</v>
      </c>
      <c r="D12" s="178">
        <v>21.3413</v>
      </c>
      <c r="E12" s="178">
        <v>16.8459</v>
      </c>
      <c r="F12" s="179">
        <v>15.296900000000001</v>
      </c>
      <c r="G12" s="179">
        <v>13.808</v>
      </c>
      <c r="H12" s="188">
        <f>총괄표!D13</f>
        <v>13.2159</v>
      </c>
      <c r="I12" s="15" t="s">
        <v>9</v>
      </c>
    </row>
    <row r="13" spans="1:12" ht="39" customHeight="1" x14ac:dyDescent="0.3">
      <c r="A13" s="298"/>
      <c r="B13" s="178" t="s">
        <v>3</v>
      </c>
      <c r="C13" s="178">
        <v>12.8498</v>
      </c>
      <c r="D13" s="178">
        <v>13.503500000000001</v>
      </c>
      <c r="E13" s="178">
        <v>9.3146000000000004</v>
      </c>
      <c r="F13" s="179">
        <v>8.1527999999999992</v>
      </c>
      <c r="G13" s="179">
        <v>7.0361000000000002</v>
      </c>
      <c r="H13" s="188">
        <f>총괄표!D14</f>
        <v>6.2279</v>
      </c>
      <c r="I13" s="15" t="s">
        <v>12</v>
      </c>
    </row>
    <row r="14" spans="1:12" ht="39" customHeight="1" x14ac:dyDescent="0.3">
      <c r="A14" s="298"/>
      <c r="B14" s="178" t="s">
        <v>5</v>
      </c>
      <c r="C14" s="178">
        <v>19.866599999999998</v>
      </c>
      <c r="D14" s="178">
        <v>20.8428</v>
      </c>
      <c r="E14" s="178">
        <v>15.7814</v>
      </c>
      <c r="F14" s="179">
        <v>14.2324</v>
      </c>
      <c r="G14" s="179">
        <v>12.743499999999999</v>
      </c>
      <c r="H14" s="188">
        <f>총괄표!D15</f>
        <v>11.6624</v>
      </c>
      <c r="I14" s="15" t="s">
        <v>13</v>
      </c>
    </row>
    <row r="15" spans="1:12" ht="39" customHeight="1" x14ac:dyDescent="0.3">
      <c r="A15" s="298" t="s">
        <v>6</v>
      </c>
      <c r="B15" s="178" t="s">
        <v>2</v>
      </c>
      <c r="C15" s="178">
        <v>19.415400000000002</v>
      </c>
      <c r="D15" s="178">
        <v>20.3916</v>
      </c>
      <c r="E15" s="178">
        <v>15.6829</v>
      </c>
      <c r="F15" s="179">
        <v>14.133900000000001</v>
      </c>
      <c r="G15" s="179">
        <v>12.645</v>
      </c>
      <c r="H15" s="188">
        <f>총괄표!D16</f>
        <v>11.751200000000001</v>
      </c>
      <c r="I15" s="15" t="s">
        <v>9</v>
      </c>
    </row>
    <row r="16" spans="1:12" ht="39" customHeight="1" x14ac:dyDescent="0.3">
      <c r="A16" s="298"/>
      <c r="B16" s="178" t="s">
        <v>3</v>
      </c>
      <c r="C16" s="178">
        <v>18.912099999999999</v>
      </c>
      <c r="D16" s="178">
        <v>19.888300000000001</v>
      </c>
      <c r="E16" s="178">
        <v>14.9251</v>
      </c>
      <c r="F16" s="179">
        <v>13.376099999999999</v>
      </c>
      <c r="G16" s="179">
        <v>11.8872</v>
      </c>
      <c r="H16" s="188">
        <f>총괄표!D17</f>
        <v>10.867800000000001</v>
      </c>
      <c r="I16" s="15" t="s">
        <v>10</v>
      </c>
    </row>
    <row r="17" spans="1:9" ht="39" customHeight="1" x14ac:dyDescent="0.3">
      <c r="A17" s="298"/>
      <c r="B17" s="178" t="s">
        <v>5</v>
      </c>
      <c r="C17" s="178">
        <v>18.9636</v>
      </c>
      <c r="D17" s="178">
        <v>19.939800000000002</v>
      </c>
      <c r="E17" s="178">
        <v>14.948</v>
      </c>
      <c r="F17" s="179">
        <v>13.398999999999999</v>
      </c>
      <c r="G17" s="179">
        <v>11.9101</v>
      </c>
      <c r="H17" s="188">
        <f>총괄표!D18</f>
        <v>10.867800000000001</v>
      </c>
      <c r="I17" s="15" t="s">
        <v>11</v>
      </c>
    </row>
    <row r="18" spans="1:9" ht="39" customHeight="1" x14ac:dyDescent="0.3">
      <c r="A18" s="309" t="s">
        <v>41</v>
      </c>
      <c r="B18" s="178" t="s">
        <v>2</v>
      </c>
      <c r="C18" s="178">
        <v>19.988399999999999</v>
      </c>
      <c r="D18" s="178">
        <v>20.964600000000001</v>
      </c>
      <c r="E18" s="178">
        <v>16.281500000000001</v>
      </c>
      <c r="F18" s="179">
        <v>14.7325</v>
      </c>
      <c r="G18" s="179">
        <v>13.243600000000001</v>
      </c>
      <c r="H18" s="188">
        <f>총괄표!D19</f>
        <v>12.6258</v>
      </c>
      <c r="I18" s="15" t="s">
        <v>9</v>
      </c>
    </row>
    <row r="19" spans="1:9" ht="39" customHeight="1" x14ac:dyDescent="0.3">
      <c r="A19" s="298"/>
      <c r="B19" s="178" t="s">
        <v>3</v>
      </c>
      <c r="C19" s="178">
        <v>19.059100000000001</v>
      </c>
      <c r="D19" s="178">
        <v>20.035299999999999</v>
      </c>
      <c r="E19" s="178">
        <v>15.061999999999999</v>
      </c>
      <c r="F19" s="179">
        <v>13.513</v>
      </c>
      <c r="G19" s="179">
        <v>12.024100000000001</v>
      </c>
      <c r="H19" s="188">
        <f>총괄표!D20</f>
        <v>11.0299</v>
      </c>
      <c r="I19" s="15" t="s">
        <v>10</v>
      </c>
    </row>
    <row r="20" spans="1:9" ht="39" customHeight="1" x14ac:dyDescent="0.3">
      <c r="A20" s="298"/>
      <c r="B20" s="178" t="s">
        <v>5</v>
      </c>
      <c r="C20" s="178">
        <v>19.166799999999999</v>
      </c>
      <c r="D20" s="178">
        <v>20.143000000000001</v>
      </c>
      <c r="E20" s="178">
        <v>15.0997</v>
      </c>
      <c r="F20" s="179">
        <v>13.550700000000001</v>
      </c>
      <c r="G20" s="179">
        <v>12.0618</v>
      </c>
      <c r="H20" s="188">
        <f>총괄표!D21</f>
        <v>11.0329</v>
      </c>
      <c r="I20" s="15" t="s">
        <v>11</v>
      </c>
    </row>
    <row r="21" spans="1:9" ht="39" customHeight="1" x14ac:dyDescent="0.3">
      <c r="A21" s="298" t="s">
        <v>42</v>
      </c>
      <c r="B21" s="299"/>
      <c r="C21" s="177">
        <v>21.120200000000001</v>
      </c>
      <c r="D21" s="177">
        <v>22.096399999999999</v>
      </c>
      <c r="E21" s="177">
        <v>17.928799999999999</v>
      </c>
      <c r="F21" s="179">
        <v>16.379799999999999</v>
      </c>
      <c r="G21" s="179">
        <v>14.8909</v>
      </c>
      <c r="H21" s="188">
        <f>총괄표!D22</f>
        <v>14.4177</v>
      </c>
      <c r="I21" s="15"/>
    </row>
    <row r="22" spans="1:9" ht="39" customHeight="1" x14ac:dyDescent="0.3">
      <c r="A22" s="298" t="s">
        <v>43</v>
      </c>
      <c r="B22" s="299"/>
      <c r="C22" s="177">
        <v>19.0549</v>
      </c>
      <c r="D22" s="177">
        <v>20.031099999999999</v>
      </c>
      <c r="E22" s="177">
        <v>15.160299999999999</v>
      </c>
      <c r="F22" s="179">
        <v>13.6113</v>
      </c>
      <c r="G22" s="179">
        <v>12.122400000000001</v>
      </c>
      <c r="H22" s="188">
        <f>총괄표!D23</f>
        <v>11.1396</v>
      </c>
      <c r="I22" s="15"/>
    </row>
    <row r="23" spans="1:9" ht="39" customHeight="1" x14ac:dyDescent="0.3">
      <c r="A23" s="305" t="s">
        <v>70</v>
      </c>
      <c r="B23" s="306"/>
      <c r="C23" s="182">
        <v>19.533200000000001</v>
      </c>
      <c r="D23" s="182">
        <v>20.5166</v>
      </c>
      <c r="E23" s="182">
        <v>16.0045</v>
      </c>
      <c r="F23" s="183">
        <v>14.455500000000001</v>
      </c>
      <c r="G23" s="183">
        <v>12.9666</v>
      </c>
      <c r="H23" s="188">
        <f>총괄표!D24</f>
        <v>12.1698</v>
      </c>
      <c r="I23" s="184"/>
    </row>
    <row r="24" spans="1:9" ht="39" customHeight="1" thickBot="1" x14ac:dyDescent="0.35">
      <c r="A24" s="300" t="s">
        <v>71</v>
      </c>
      <c r="B24" s="301"/>
      <c r="C24" s="180"/>
      <c r="D24" s="185">
        <f>(D23-C23)/C23</f>
        <v>5.0345053549853559E-2</v>
      </c>
      <c r="E24" s="185">
        <f t="shared" ref="E24:F24" si="0">(E23-D23)/D23</f>
        <v>-0.21992435393778698</v>
      </c>
      <c r="F24" s="185">
        <f t="shared" si="0"/>
        <v>-9.6785279140241778E-2</v>
      </c>
      <c r="G24" s="185">
        <f>(G23-F23)/F23</f>
        <v>-0.10299885856594382</v>
      </c>
      <c r="H24" s="189">
        <f>(G23-H23)/G23</f>
        <v>6.1450187404562436E-2</v>
      </c>
      <c r="I24" s="181"/>
    </row>
    <row r="26" spans="1:9" x14ac:dyDescent="0.3">
      <c r="G26">
        <f>(G23-E23)/E23</f>
        <v>-0.18981536442875444</v>
      </c>
    </row>
  </sheetData>
  <mergeCells count="15">
    <mergeCell ref="A1:I1"/>
    <mergeCell ref="A3:I3"/>
    <mergeCell ref="A5:B6"/>
    <mergeCell ref="I5:I6"/>
    <mergeCell ref="A21:B21"/>
    <mergeCell ref="A22:B22"/>
    <mergeCell ref="A24:B24"/>
    <mergeCell ref="C5:G5"/>
    <mergeCell ref="A23:B23"/>
    <mergeCell ref="A7:B7"/>
    <mergeCell ref="A8:B8"/>
    <mergeCell ref="A9:A11"/>
    <mergeCell ref="A12:A14"/>
    <mergeCell ref="A15:A17"/>
    <mergeCell ref="A18:A20"/>
  </mergeCells>
  <phoneticPr fontId="2" type="noConversion"/>
  <pageMargins left="0.63" right="0.2" top="0.75" bottom="0.75" header="0.3" footer="0.3"/>
  <pageSetup paperSize="9" scale="80" orientation="portrait" r:id="rId1"/>
  <rowBreaks count="1" manualBreakCount="1">
    <brk id="24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5" sqref="H25"/>
    </sheetView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총괄표</vt:lpstr>
      <vt:lpstr>전북도시가스(주)</vt:lpstr>
      <vt:lpstr>군산도시가스(주)</vt:lpstr>
      <vt:lpstr>전북에너지서비스(주)</vt:lpstr>
      <vt:lpstr>탱크로리용 천연가스요금</vt:lpstr>
      <vt:lpstr>변동내역</vt:lpstr>
      <vt:lpstr>Sheet3</vt:lpstr>
      <vt:lpstr>'군산도시가스(주)'!Print_Area</vt:lpstr>
      <vt:lpstr>변동내역!Print_Area</vt:lpstr>
      <vt:lpstr>'전북도시가스(주)'!Print_Area</vt:lpstr>
      <vt:lpstr>'전북에너지서비스(주)'!Print_Area</vt:lpstr>
      <vt:lpstr>총괄표!Print_Area</vt:lpstr>
      <vt:lpstr>'탱크로리용 천연가스요금'!Print_Area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VMware</cp:lastModifiedBy>
  <cp:lastPrinted>2016-04-29T06:08:31Z</cp:lastPrinted>
  <dcterms:created xsi:type="dcterms:W3CDTF">2013-02-23T07:21:05Z</dcterms:created>
  <dcterms:modified xsi:type="dcterms:W3CDTF">2016-05-03T05:36:39Z</dcterms:modified>
</cp:coreProperties>
</file>