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8785C72-18FC-47C8-8A25-A708671563B4}" xr6:coauthVersionLast="47" xr6:coauthVersionMax="47" xr10:uidLastSave="{00000000-0000-0000-0000-000000000000}"/>
  <bookViews>
    <workbookView xWindow="-120" yWindow="-120" windowWidth="29040" windowHeight="15840" tabRatio="931" xr2:uid="{00000000-000D-0000-FFFF-FFFF00000000}"/>
  </bookViews>
  <sheets>
    <sheet name="기업현황조사" sheetId="5" r:id="rId1"/>
  </sheets>
  <definedNames>
    <definedName name="_xlnm._FilterDatabase" localSheetId="0" hidden="1">기업현황조사!$A$5:$Z$5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Z6" i="5" l="1"/>
  <c r="BW6" i="5"/>
  <c r="AV6" i="5"/>
  <c r="AJ6" i="5"/>
  <c r="AB6" i="5"/>
  <c r="AM6" i="5"/>
  <c r="AL6" i="5"/>
  <c r="AK6" i="5"/>
  <c r="AN6" i="5" s="1"/>
  <c r="BT6" i="5" l="1"/>
  <c r="BP6" i="5"/>
  <c r="BD6" i="5"/>
  <c r="AZ6" i="5"/>
  <c r="AR6" i="5"/>
  <c r="AF6" i="5"/>
  <c r="X6" i="5"/>
  <c r="T6" i="5"/>
</calcChain>
</file>

<file path=xl/sharedStrings.xml><?xml version="1.0" encoding="utf-8"?>
<sst xmlns="http://schemas.openxmlformats.org/spreadsheetml/2006/main" count="135" uniqueCount="85">
  <si>
    <t>2023년</t>
    <phoneticPr fontId="3" type="noConversion"/>
  </si>
  <si>
    <t>번호</t>
  </si>
  <si>
    <t>구분</t>
    <phoneticPr fontId="3" type="noConversion"/>
  </si>
  <si>
    <t>기업명</t>
  </si>
  <si>
    <t>설립일자</t>
  </si>
  <si>
    <t>대표자명</t>
  </si>
  <si>
    <t>대표자
생년월일</t>
    <phoneticPr fontId="3" type="noConversion"/>
  </si>
  <si>
    <t>사업자등록번호</t>
  </si>
  <si>
    <t>주소</t>
  </si>
  <si>
    <t>기업구분</t>
    <phoneticPr fontId="3" type="noConversion"/>
  </si>
  <si>
    <t>상장여부</t>
  </si>
  <si>
    <t>주요 주주</t>
  </si>
  <si>
    <t>업종코드
(표준산업분류)</t>
    <phoneticPr fontId="3" type="noConversion"/>
  </si>
  <si>
    <t>산업 대분류</t>
  </si>
  <si>
    <t>업종 분류</t>
  </si>
  <si>
    <t>주력제품</t>
  </si>
  <si>
    <t>기업현황(개별기준)</t>
  </si>
  <si>
    <t>상시종업원수(명)</t>
  </si>
  <si>
    <t>연구개발 인력(명)</t>
  </si>
  <si>
    <t>연구인력비중(%)</t>
  </si>
  <si>
    <t>연구소 인정일자</t>
  </si>
  <si>
    <t>이노비즈
인증</t>
    <phoneticPr fontId="3" type="noConversion"/>
  </si>
  <si>
    <t>메인비즈
인증</t>
    <phoneticPr fontId="3" type="noConversion"/>
  </si>
  <si>
    <t>벤처기업
인증</t>
    <phoneticPr fontId="3" type="noConversion"/>
  </si>
  <si>
    <t>여성기업
인증</t>
    <phoneticPr fontId="3" type="noConversion"/>
  </si>
  <si>
    <t>총자산(백만원)</t>
  </si>
  <si>
    <t>부채금액(백만원)</t>
    <phoneticPr fontId="3" type="noConversion"/>
  </si>
  <si>
    <t>본사여부</t>
    <phoneticPr fontId="3" type="noConversion"/>
  </si>
  <si>
    <t>실무담당자</t>
    <phoneticPr fontId="3" type="noConversion"/>
  </si>
  <si>
    <t>매출액(백만원)</t>
  </si>
  <si>
    <t>직접 수출액(백만원)</t>
  </si>
  <si>
    <t>간접 수출액(백만원)</t>
  </si>
  <si>
    <t>영업이익(백만원)</t>
  </si>
  <si>
    <t>R&amp;D투자액(백만원)</t>
    <phoneticPr fontId="3" type="noConversion"/>
  </si>
  <si>
    <t>R&amp;D비중</t>
    <phoneticPr fontId="3" type="noConversion"/>
  </si>
  <si>
    <t>매출성장률(CAGR)</t>
    <phoneticPr fontId="3" type="noConversion"/>
  </si>
  <si>
    <t>2024년</t>
    <phoneticPr fontId="3" type="noConversion"/>
  </si>
  <si>
    <t>3년 평균 증가율</t>
    <phoneticPr fontId="3" type="noConversion"/>
  </si>
  <si>
    <t>평균</t>
    <phoneticPr fontId="3" type="noConversion"/>
  </si>
  <si>
    <t>3년 평균</t>
    <phoneticPr fontId="3" type="noConversion"/>
  </si>
  <si>
    <t>CAGR값(%)</t>
    <phoneticPr fontId="3" type="noConversion"/>
  </si>
  <si>
    <t>3년 평균</t>
  </si>
  <si>
    <t>성명</t>
  </si>
  <si>
    <t>직위</t>
  </si>
  <si>
    <t>e-mail</t>
    <phoneticPr fontId="3" type="noConversion"/>
  </si>
  <si>
    <t>연락처</t>
  </si>
  <si>
    <t>유망/강소</t>
    <phoneticPr fontId="3" type="noConversion"/>
  </si>
  <si>
    <t>ㅇㅇㅇ㈜</t>
    <phoneticPr fontId="3" type="noConversion"/>
  </si>
  <si>
    <t>1900-00-00</t>
    <phoneticPr fontId="3" type="noConversion"/>
  </si>
  <si>
    <t>홍길동</t>
    <phoneticPr fontId="3" type="noConversion"/>
  </si>
  <si>
    <t>123-45-67890</t>
    <phoneticPr fontId="3" type="noConversion"/>
  </si>
  <si>
    <t>120001-0020093</t>
    <phoneticPr fontId="3" type="noConversion"/>
  </si>
  <si>
    <t>군산시 산단남북로 189</t>
    <phoneticPr fontId="3" type="noConversion"/>
  </si>
  <si>
    <t>중소기업</t>
    <phoneticPr fontId="3" type="noConversion"/>
  </si>
  <si>
    <t>비상장</t>
    <phoneticPr fontId="3" type="noConversion"/>
  </si>
  <si>
    <t>박00, 양00</t>
    <phoneticPr fontId="3" type="noConversion"/>
  </si>
  <si>
    <t>C27216</t>
    <phoneticPr fontId="3" type="noConversion"/>
  </si>
  <si>
    <t>전기ㆍ전자</t>
    <phoneticPr fontId="3" type="noConversion"/>
  </si>
  <si>
    <t>산업처리공정 제어장비 제조업</t>
  </si>
  <si>
    <t>리저버&amp;센서, 배터리 온도센서 등</t>
  </si>
  <si>
    <t>O</t>
    <phoneticPr fontId="3" type="noConversion"/>
  </si>
  <si>
    <t>X</t>
    <phoneticPr fontId="3" type="noConversion"/>
  </si>
  <si>
    <t>대표</t>
    <phoneticPr fontId="3" type="noConversion"/>
  </si>
  <si>
    <t>김지식</t>
    <phoneticPr fontId="3" type="noConversion"/>
  </si>
  <si>
    <t>과장</t>
    <phoneticPr fontId="3" type="noConversion"/>
  </si>
  <si>
    <t>품질관리
인증(건)</t>
    <phoneticPr fontId="3" type="noConversion"/>
  </si>
  <si>
    <t>지식재산권 (건)</t>
    <phoneticPr fontId="3" type="noConversion"/>
  </si>
  <si>
    <t>외부표창
(건)</t>
    <phoneticPr fontId="3" type="noConversion"/>
  </si>
  <si>
    <t>유동자산</t>
    <phoneticPr fontId="3" type="noConversion"/>
  </si>
  <si>
    <t>유동부채</t>
    <phoneticPr fontId="3" type="noConversion"/>
  </si>
  <si>
    <t>유동비율</t>
    <phoneticPr fontId="3" type="noConversion"/>
  </si>
  <si>
    <t>부채총계</t>
    <phoneticPr fontId="3" type="noConversion"/>
  </si>
  <si>
    <t>자본총계</t>
    <phoneticPr fontId="3" type="noConversion"/>
  </si>
  <si>
    <t>부채비율</t>
    <phoneticPr fontId="3" type="noConversion"/>
  </si>
  <si>
    <t>3년 평균 비율</t>
    <phoneticPr fontId="3" type="noConversion"/>
  </si>
  <si>
    <t>2026년 군산형 유망/강소기업 신청기업 현황조사</t>
    <phoneticPr fontId="3" type="noConversion"/>
  </si>
  <si>
    <t>법인등록번호</t>
    <phoneticPr fontId="3" type="noConversion"/>
  </si>
  <si>
    <t>2025년</t>
    <phoneticPr fontId="3" type="noConversion"/>
  </si>
  <si>
    <t>청년기업 인증</t>
    <phoneticPr fontId="3" type="noConversion"/>
  </si>
  <si>
    <t>기업부설연구소 또는 연구개발전담부서</t>
    <phoneticPr fontId="3" type="noConversion"/>
  </si>
  <si>
    <t>장애인기업</t>
    <phoneticPr fontId="3" type="noConversion"/>
  </si>
  <si>
    <t>2025년 유동비율(백만원)</t>
    <phoneticPr fontId="3" type="noConversion"/>
  </si>
  <si>
    <t>2025년 부채비율(백만원)</t>
    <phoneticPr fontId="3" type="noConversion"/>
  </si>
  <si>
    <t>사업책임자</t>
    <phoneticPr fontId="3" type="noConversion"/>
  </si>
  <si>
    <t>유망강소 가산점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</si>
</sst>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;[Red]\-#,##0\ "/>
    <numFmt numFmtId="177" formatCode="0.0%"/>
    <numFmt numFmtId="178" formatCode="#,###,"/>
  </numFmts>
  <fonts count="3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b/>
      <sz val="18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1"/>
      <name val="맑은 고딕"/>
      <family val="3"/>
      <charset val="129"/>
    </font>
    <font>
      <u/>
      <sz val="7.7"/>
      <color theme="10"/>
      <name val="맑은 고딕"/>
      <family val="3"/>
      <charset val="129"/>
    </font>
    <font>
      <u/>
      <sz val="9.35"/>
      <color theme="10"/>
      <name val="맑은 고딕"/>
      <family val="3"/>
      <charset val="129"/>
    </font>
    <font>
      <sz val="11"/>
      <color rgb="FF006100"/>
      <name val="맑은 고딕"/>
      <family val="3"/>
      <charset val="129"/>
      <scheme val="minor"/>
    </font>
    <font>
      <i/>
      <sz val="13"/>
      <color rgb="FFFF0000"/>
      <name val="맑은 고딕"/>
      <family val="3"/>
      <charset val="129"/>
      <scheme val="minor"/>
    </font>
    <font>
      <i/>
      <sz val="11"/>
      <color rgb="FFFF0000"/>
      <name val="맑은 고딕"/>
      <family val="3"/>
      <charset val="129"/>
      <scheme val="minor"/>
    </font>
    <font>
      <i/>
      <sz val="10"/>
      <color rgb="FFFF0000"/>
      <name val="맑은 고딕"/>
      <family val="3"/>
      <charset val="129"/>
      <scheme val="minor"/>
    </font>
    <font>
      <i/>
      <sz val="8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BCB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6" applyNumberFormat="0" applyAlignment="0" applyProtection="0">
      <alignment vertical="center"/>
    </xf>
    <xf numFmtId="0" fontId="18" fillId="7" borderId="5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" fillId="9" borderId="9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9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30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41" fontId="4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32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left" vertical="center" wrapText="1"/>
    </xf>
    <xf numFmtId="0" fontId="32" fillId="0" borderId="0" xfId="0" applyFont="1">
      <alignment vertical="center"/>
    </xf>
    <xf numFmtId="41" fontId="35" fillId="34" borderId="1" xfId="1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35" fillId="34" borderId="1" xfId="0" applyFont="1" applyFill="1" applyBorder="1" applyAlignment="1">
      <alignment vertical="center" wrapText="1"/>
    </xf>
    <xf numFmtId="10" fontId="0" fillId="0" borderId="0" xfId="58" applyNumberFormat="1" applyFont="1">
      <alignment vertical="center"/>
    </xf>
    <xf numFmtId="0" fontId="8" fillId="0" borderId="0" xfId="0" applyFont="1">
      <alignment vertical="center"/>
    </xf>
    <xf numFmtId="0" fontId="35" fillId="34" borderId="1" xfId="0" applyFont="1" applyFill="1" applyBorder="1" applyAlignment="1">
      <alignment horizontal="center" vertical="center" wrapText="1"/>
    </xf>
    <xf numFmtId="0" fontId="31" fillId="34" borderId="1" xfId="0" applyFont="1" applyFill="1" applyBorder="1" applyAlignment="1">
      <alignment horizontal="center" vertical="center" wrapText="1"/>
    </xf>
    <xf numFmtId="0" fontId="32" fillId="34" borderId="1" xfId="0" applyFont="1" applyFill="1" applyBorder="1" applyAlignment="1">
      <alignment horizontal="center" vertical="center" wrapText="1"/>
    </xf>
    <xf numFmtId="14" fontId="32" fillId="0" borderId="1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justify" vertical="center" wrapText="1"/>
    </xf>
    <xf numFmtId="0" fontId="32" fillId="0" borderId="1" xfId="0" applyFont="1" applyBorder="1" applyAlignment="1">
      <alignment horizontal="left" vertical="center" wrapText="1"/>
    </xf>
    <xf numFmtId="176" fontId="32" fillId="0" borderId="1" xfId="1" applyNumberFormat="1" applyFont="1" applyBorder="1" applyAlignment="1">
      <alignment vertical="center" wrapText="1"/>
    </xf>
    <xf numFmtId="9" fontId="33" fillId="35" borderId="1" xfId="58" applyFont="1" applyFill="1" applyBorder="1" applyAlignment="1">
      <alignment horizontal="center" vertical="center" wrapText="1"/>
    </xf>
    <xf numFmtId="177" fontId="33" fillId="35" borderId="1" xfId="58" applyNumberFormat="1" applyFont="1" applyFill="1" applyBorder="1" applyAlignment="1">
      <alignment horizontal="center" vertical="center" wrapText="1"/>
    </xf>
    <xf numFmtId="176" fontId="33" fillId="35" borderId="1" xfId="0" applyNumberFormat="1" applyFont="1" applyFill="1" applyBorder="1" applyAlignment="1">
      <alignment horizontal="center" vertical="center" wrapText="1"/>
    </xf>
    <xf numFmtId="9" fontId="33" fillId="0" borderId="1" xfId="58" applyFont="1" applyFill="1" applyBorder="1" applyAlignment="1">
      <alignment horizontal="center" vertical="center" wrapText="1"/>
    </xf>
    <xf numFmtId="9" fontId="32" fillId="35" borderId="1" xfId="58" applyFont="1" applyFill="1" applyBorder="1" applyAlignment="1">
      <alignment vertical="center" wrapText="1"/>
    </xf>
    <xf numFmtId="41" fontId="32" fillId="0" borderId="1" xfId="1" applyFont="1" applyBorder="1" applyAlignment="1">
      <alignment horizontal="left" vertical="center" wrapText="1"/>
    </xf>
    <xf numFmtId="14" fontId="32" fillId="2" borderId="1" xfId="0" applyNumberFormat="1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178" fontId="32" fillId="0" borderId="1" xfId="1" applyNumberFormat="1" applyFont="1" applyBorder="1" applyAlignment="1">
      <alignment horizontal="right" vertical="center"/>
    </xf>
    <xf numFmtId="0" fontId="32" fillId="0" borderId="1" xfId="0" applyFont="1" applyBorder="1">
      <alignment vertical="center"/>
    </xf>
    <xf numFmtId="177" fontId="32" fillId="0" borderId="1" xfId="58" applyNumberFormat="1" applyFont="1" applyBorder="1" applyAlignment="1">
      <alignment vertical="center"/>
    </xf>
    <xf numFmtId="0" fontId="35" fillId="36" borderId="1" xfId="0" applyFont="1" applyFill="1" applyBorder="1" applyAlignment="1">
      <alignment horizontal="center" vertical="center"/>
    </xf>
    <xf numFmtId="0" fontId="8" fillId="36" borderId="1" xfId="0" applyFont="1" applyFill="1" applyBorder="1" applyAlignment="1">
      <alignment horizontal="center" vertical="center"/>
    </xf>
    <xf numFmtId="0" fontId="35" fillId="34" borderId="1" xfId="0" applyFont="1" applyFill="1" applyBorder="1" applyAlignment="1">
      <alignment horizontal="center" vertical="center" wrapText="1"/>
    </xf>
  </cellXfs>
  <cellStyles count="59">
    <cellStyle name="20% - 강조색1" xfId="19" builtinId="30" customBuiltin="1"/>
    <cellStyle name="20% - 강조색2" xfId="22" builtinId="34" customBuiltin="1"/>
    <cellStyle name="20% - 강조색3" xfId="25" builtinId="38" customBuiltin="1"/>
    <cellStyle name="20% - 강조색4" xfId="28" builtinId="42" customBuiltin="1"/>
    <cellStyle name="20% - 강조색5" xfId="31" builtinId="46" customBuiltin="1"/>
    <cellStyle name="20% - 강조색6" xfId="34" builtinId="50" customBuiltin="1"/>
    <cellStyle name="40% - 강조색1" xfId="20" builtinId="31" customBuiltin="1"/>
    <cellStyle name="40% - 강조색2" xfId="23" builtinId="35" customBuiltin="1"/>
    <cellStyle name="40% - 강조색3" xfId="26" builtinId="39" customBuiltin="1"/>
    <cellStyle name="40% - 강조색4" xfId="29" builtinId="43" customBuiltin="1"/>
    <cellStyle name="40% - 강조색5" xfId="32" builtinId="47" customBuiltin="1"/>
    <cellStyle name="40% - 강조색6" xfId="35" builtinId="51" customBuiltin="1"/>
    <cellStyle name="60% - 강조색1 2" xfId="37" xr:uid="{5D770550-B685-495E-8AB0-60B915777233}"/>
    <cellStyle name="60% - 강조색2 2" xfId="38" xr:uid="{566E47F6-8B88-48B2-9CF9-C6C97AEE02EF}"/>
    <cellStyle name="60% - 강조색3 2" xfId="39" xr:uid="{2AD28773-A349-4006-A9EA-F7E1C9750E96}"/>
    <cellStyle name="60% - 강조색4 2" xfId="40" xr:uid="{16868485-04EA-4301-AEBE-2EDC5F04AFB1}"/>
    <cellStyle name="60% - 강조색5 2" xfId="41" xr:uid="{C2F8439F-9632-4E1F-8CA3-8F6EA02AE658}"/>
    <cellStyle name="60% - 강조색6 2" xfId="42" xr:uid="{FD0C94B8-A667-4144-83D7-E128FD69A9AC}"/>
    <cellStyle name="강조색1" xfId="18" builtinId="29" customBuiltin="1"/>
    <cellStyle name="강조색2" xfId="21" builtinId="33" customBuiltin="1"/>
    <cellStyle name="강조색3" xfId="24" builtinId="37" customBuiltin="1"/>
    <cellStyle name="강조색4" xfId="27" builtinId="41" customBuiltin="1"/>
    <cellStyle name="강조색5" xfId="30" builtinId="45" customBuiltin="1"/>
    <cellStyle name="강조색6" xfId="33" builtinId="49" customBuiltin="1"/>
    <cellStyle name="경고문" xfId="14" builtinId="11" customBuiltin="1"/>
    <cellStyle name="계산" xfId="11" builtinId="22" customBuiltin="1"/>
    <cellStyle name="나쁨" xfId="8" builtinId="27" customBuiltin="1"/>
    <cellStyle name="메모" xfId="15" builtinId="10" customBuiltin="1"/>
    <cellStyle name="백분율" xfId="58" builtinId="5"/>
    <cellStyle name="보통 2" xfId="36" xr:uid="{3BC9747B-0A30-4F17-99AA-EE833DDCD3A8}"/>
    <cellStyle name="설명 텍스트" xfId="16" builtinId="53" customBuiltin="1"/>
    <cellStyle name="셀 확인" xfId="13" builtinId="23" customBuiltin="1"/>
    <cellStyle name="쉼표 [0]" xfId="1" builtinId="6"/>
    <cellStyle name="쉼표 [0] 18" xfId="53" xr:uid="{DCD4A6EB-66C1-4783-A84A-79C772C37848}"/>
    <cellStyle name="쉼표 [0] 2" xfId="44" xr:uid="{6D3DE74E-CB9C-4714-8A6D-F4696814FDEA}"/>
    <cellStyle name="쉼표 [0] 3" xfId="46" xr:uid="{66556C54-B8FB-4182-948D-44CFF1B93141}"/>
    <cellStyle name="쉼표 [0] 4" xfId="43" xr:uid="{0AEC1130-E3B8-4661-8A09-FC9EFE474476}"/>
    <cellStyle name="연결된 셀" xfId="12" builtinId="24" customBuiltin="1"/>
    <cellStyle name="요약" xfId="17" builtinId="25" customBuiltin="1"/>
    <cellStyle name="입력" xfId="9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좋음 3" xfId="55" xr:uid="{37366741-EBB6-433B-B7B5-F11D80ADBFA4}"/>
    <cellStyle name="출력" xfId="10" builtinId="21" customBuiltin="1"/>
    <cellStyle name="표준" xfId="0" builtinId="0"/>
    <cellStyle name="표준 10" xfId="49" xr:uid="{B7EB3C36-1EAB-4E68-B150-7D9A229D727B}"/>
    <cellStyle name="표준 108 2 3" xfId="51" xr:uid="{E3E4C53C-4245-40E0-B4E6-2F58FDD7380B}"/>
    <cellStyle name="표준 2" xfId="45" xr:uid="{B83FA896-4AA0-4161-A42D-56347FC2CF88}"/>
    <cellStyle name="표준 2 8" xfId="52" xr:uid="{EDA49B27-4AB4-47F2-BBB6-32C1F0F124E2}"/>
    <cellStyle name="표준 3 7" xfId="56" xr:uid="{09C44E6C-66CC-432A-B8A2-0166E6B56171}"/>
    <cellStyle name="표준 8" xfId="54" xr:uid="{5191D218-500E-429C-9618-B599A53B959C}"/>
    <cellStyle name="하이퍼링크 14" xfId="47" xr:uid="{206B58B5-EA4E-4845-AD2B-FC5AB2217537}"/>
    <cellStyle name="하이퍼링크 15" xfId="48" xr:uid="{EB3C9FA8-D328-4D83-865F-1813BDC08E56}"/>
    <cellStyle name="하이퍼링크 16" xfId="50" xr:uid="{A2A0CEAB-DF14-4DD0-91A7-0576511FC899}"/>
    <cellStyle name="하이퍼링크 3" xfId="57" xr:uid="{0510EAB8-5CCD-499C-AFE6-C4DDE6CC72B9}"/>
  </cellStyles>
  <dxfs count="0"/>
  <tableStyles count="0" defaultTableStyle="TableStyleMedium2" defaultPivotStyle="PivotStyleLight16"/>
  <colors>
    <mruColors>
      <color rgb="FFCBCBC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L11"/>
  <sheetViews>
    <sheetView tabSelected="1" zoomScale="70" zoomScaleNormal="7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H19" sqref="H19"/>
    </sheetView>
  </sheetViews>
  <sheetFormatPr defaultRowHeight="16.5"/>
  <cols>
    <col min="1" max="1" width="12.5" style="5" bestFit="1" customWidth="1"/>
    <col min="2" max="2" width="6.5" bestFit="1" customWidth="1"/>
    <col min="3" max="3" width="9.75" bestFit="1" customWidth="1"/>
    <col min="4" max="4" width="12.125" bestFit="1" customWidth="1"/>
    <col min="5" max="5" width="10.875" bestFit="1" customWidth="1"/>
    <col min="6" max="6" width="12.125" bestFit="1" customWidth="1"/>
    <col min="7" max="7" width="18.375" bestFit="1" customWidth="1"/>
    <col min="8" max="8" width="17.125" bestFit="1" customWidth="1"/>
    <col min="9" max="9" width="22.75" bestFit="1" customWidth="1"/>
    <col min="10" max="11" width="10.875" bestFit="1" customWidth="1"/>
    <col min="12" max="12" width="11.75" bestFit="1" customWidth="1"/>
    <col min="13" max="13" width="17.5" bestFit="1" customWidth="1"/>
    <col min="14" max="14" width="14.25" bestFit="1" customWidth="1"/>
    <col min="15" max="15" width="29.75" bestFit="1" customWidth="1"/>
    <col min="16" max="16" width="32.5" bestFit="1" customWidth="1"/>
    <col min="17" max="18" width="10.75" bestFit="1" customWidth="1"/>
    <col min="19" max="19" width="9.375" bestFit="1" customWidth="1"/>
    <col min="20" max="20" width="9.125" bestFit="1" customWidth="1"/>
    <col min="21" max="23" width="9.375" bestFit="1" customWidth="1"/>
    <col min="24" max="24" width="14.625" customWidth="1"/>
    <col min="25" max="26" width="15" bestFit="1" customWidth="1"/>
    <col min="27" max="27" width="8.125" bestFit="1" customWidth="1"/>
    <col min="28" max="28" width="8.875" bestFit="1" customWidth="1"/>
    <col min="29" max="31" width="8.125" bestFit="1" customWidth="1"/>
    <col min="32" max="32" width="6.5" bestFit="1" customWidth="1"/>
    <col min="33" max="35" width="8.125" bestFit="1" customWidth="1"/>
    <col min="36" max="36" width="8.875" bestFit="1" customWidth="1"/>
    <col min="37" max="39" width="8.875" customWidth="1"/>
    <col min="40" max="40" width="12.125" customWidth="1"/>
    <col min="41" max="43" width="8.5" bestFit="1" customWidth="1"/>
    <col min="44" max="44" width="8.25" bestFit="1" customWidth="1"/>
    <col min="45" max="56" width="10.5" customWidth="1"/>
    <col min="57" max="57" width="19.125" bestFit="1" customWidth="1"/>
    <col min="58" max="61" width="8.625" bestFit="1" customWidth="1"/>
    <col min="62" max="62" width="10.25" customWidth="1"/>
    <col min="63" max="63" width="8.625" bestFit="1" customWidth="1"/>
    <col min="64" max="64" width="8.625" customWidth="1"/>
    <col min="65" max="78" width="11.5" customWidth="1"/>
    <col min="79" max="81" width="10.5" customWidth="1"/>
    <col min="82" max="82" width="10.875" bestFit="1" customWidth="1"/>
    <col min="83" max="83" width="7.875" bestFit="1" customWidth="1"/>
    <col min="84" max="84" width="6.5" bestFit="1" customWidth="1"/>
    <col min="85" max="85" width="8.5" customWidth="1"/>
    <col min="86" max="86" width="8.625" bestFit="1" customWidth="1"/>
    <col min="87" max="87" width="7.875" bestFit="1" customWidth="1"/>
    <col min="88" max="88" width="6.5" bestFit="1" customWidth="1"/>
    <col min="89" max="89" width="8.5" bestFit="1" customWidth="1"/>
    <col min="90" max="90" width="13" customWidth="1"/>
  </cols>
  <sheetData>
    <row r="1" spans="1:90" ht="57" customHeight="1">
      <c r="A1" s="4" t="s">
        <v>75</v>
      </c>
      <c r="B1" s="9"/>
      <c r="C1" s="9"/>
      <c r="D1" s="9"/>
      <c r="E1" s="9"/>
      <c r="F1" s="9"/>
      <c r="G1" s="9"/>
      <c r="H1" s="8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90" ht="37.5" customHeight="1">
      <c r="A2" s="6"/>
      <c r="B2" s="6"/>
      <c r="C2" s="6"/>
      <c r="D2" s="6"/>
      <c r="E2" s="6"/>
      <c r="F2" s="6"/>
      <c r="G2" s="6"/>
      <c r="H2" s="6"/>
      <c r="I2" s="6"/>
      <c r="J2" s="3"/>
      <c r="K2" s="6"/>
      <c r="L2" s="3"/>
      <c r="M2" s="3"/>
      <c r="N2" s="3"/>
      <c r="O2" s="1"/>
      <c r="P2" s="1"/>
      <c r="Q2" s="1"/>
      <c r="R2" s="2"/>
      <c r="S2" s="2"/>
      <c r="T2" s="2"/>
      <c r="U2" s="2"/>
      <c r="V2" s="2"/>
      <c r="W2" s="2"/>
      <c r="X2" s="3"/>
      <c r="Y2" s="3"/>
      <c r="Z2" s="3"/>
    </row>
    <row r="3" spans="1:90" s="18" customFormat="1" ht="19.5" customHeight="1">
      <c r="A3" s="39" t="s">
        <v>2</v>
      </c>
      <c r="B3" s="39" t="s">
        <v>1</v>
      </c>
      <c r="C3" s="39" t="s">
        <v>3</v>
      </c>
      <c r="D3" s="39" t="s">
        <v>4</v>
      </c>
      <c r="E3" s="39" t="s">
        <v>5</v>
      </c>
      <c r="F3" s="39" t="s">
        <v>6</v>
      </c>
      <c r="G3" s="39" t="s">
        <v>7</v>
      </c>
      <c r="H3" s="39" t="s">
        <v>76</v>
      </c>
      <c r="I3" s="39" t="s">
        <v>8</v>
      </c>
      <c r="J3" s="39" t="s">
        <v>9</v>
      </c>
      <c r="K3" s="39" t="s">
        <v>10</v>
      </c>
      <c r="L3" s="39" t="s">
        <v>11</v>
      </c>
      <c r="M3" s="39" t="s">
        <v>12</v>
      </c>
      <c r="N3" s="39" t="s">
        <v>13</v>
      </c>
      <c r="O3" s="39" t="s">
        <v>14</v>
      </c>
      <c r="P3" s="39" t="s">
        <v>15</v>
      </c>
      <c r="Q3" s="39" t="s">
        <v>16</v>
      </c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 t="s">
        <v>17</v>
      </c>
      <c r="AT3" s="39"/>
      <c r="AU3" s="39"/>
      <c r="AV3" s="39"/>
      <c r="AW3" s="39" t="s">
        <v>18</v>
      </c>
      <c r="AX3" s="39"/>
      <c r="AY3" s="39"/>
      <c r="AZ3" s="39"/>
      <c r="BA3" s="39" t="s">
        <v>19</v>
      </c>
      <c r="BB3" s="39"/>
      <c r="BC3" s="39"/>
      <c r="BD3" s="39"/>
      <c r="BE3" s="39" t="s">
        <v>20</v>
      </c>
      <c r="BF3" s="37" t="s">
        <v>84</v>
      </c>
      <c r="BG3" s="38"/>
      <c r="BH3" s="38"/>
      <c r="BI3" s="38"/>
      <c r="BJ3" s="38"/>
      <c r="BK3" s="38"/>
      <c r="BL3" s="38"/>
      <c r="BM3" s="39" t="s">
        <v>25</v>
      </c>
      <c r="BN3" s="39"/>
      <c r="BO3" s="39"/>
      <c r="BP3" s="39"/>
      <c r="BQ3" s="39" t="s">
        <v>26</v>
      </c>
      <c r="BR3" s="39"/>
      <c r="BS3" s="39"/>
      <c r="BT3" s="39"/>
      <c r="BU3" s="39" t="s">
        <v>81</v>
      </c>
      <c r="BV3" s="39"/>
      <c r="BW3" s="39"/>
      <c r="BX3" s="39" t="s">
        <v>82</v>
      </c>
      <c r="BY3" s="39"/>
      <c r="BZ3" s="39"/>
      <c r="CA3" s="39" t="s">
        <v>65</v>
      </c>
      <c r="CB3" s="39" t="s">
        <v>66</v>
      </c>
      <c r="CC3" s="39" t="s">
        <v>67</v>
      </c>
      <c r="CD3" s="39" t="s">
        <v>27</v>
      </c>
      <c r="CE3" s="39" t="s">
        <v>83</v>
      </c>
      <c r="CF3" s="39"/>
      <c r="CG3" s="39"/>
      <c r="CH3" s="39"/>
      <c r="CI3" s="39" t="s">
        <v>28</v>
      </c>
      <c r="CJ3" s="39"/>
      <c r="CK3" s="39"/>
      <c r="CL3" s="39"/>
    </row>
    <row r="4" spans="1:90" s="18" customFormat="1" ht="33" customHeight="1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 t="s">
        <v>29</v>
      </c>
      <c r="R4" s="39"/>
      <c r="S4" s="39"/>
      <c r="T4" s="39"/>
      <c r="U4" s="39" t="s">
        <v>30</v>
      </c>
      <c r="V4" s="39"/>
      <c r="W4" s="39"/>
      <c r="X4" s="39"/>
      <c r="Y4" s="39" t="s">
        <v>31</v>
      </c>
      <c r="Z4" s="39"/>
      <c r="AA4" s="39"/>
      <c r="AB4" s="39"/>
      <c r="AC4" s="39" t="s">
        <v>32</v>
      </c>
      <c r="AD4" s="39"/>
      <c r="AE4" s="39"/>
      <c r="AF4" s="39"/>
      <c r="AG4" s="39" t="s">
        <v>33</v>
      </c>
      <c r="AH4" s="39"/>
      <c r="AI4" s="39"/>
      <c r="AJ4" s="39"/>
      <c r="AK4" s="39" t="s">
        <v>34</v>
      </c>
      <c r="AL4" s="39"/>
      <c r="AM4" s="39"/>
      <c r="AN4" s="39"/>
      <c r="AO4" s="39" t="s">
        <v>35</v>
      </c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8"/>
      <c r="BG4" s="38"/>
      <c r="BH4" s="38"/>
      <c r="BI4" s="38"/>
      <c r="BJ4" s="38"/>
      <c r="BK4" s="38"/>
      <c r="BL4" s="38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</row>
    <row r="5" spans="1:90" s="18" customFormat="1" ht="33" customHeight="1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14" t="s">
        <v>0</v>
      </c>
      <c r="R5" s="14" t="s">
        <v>36</v>
      </c>
      <c r="S5" s="14" t="s">
        <v>77</v>
      </c>
      <c r="T5" s="15" t="s">
        <v>37</v>
      </c>
      <c r="U5" s="14" t="s">
        <v>0</v>
      </c>
      <c r="V5" s="14" t="s">
        <v>36</v>
      </c>
      <c r="W5" s="14" t="s">
        <v>77</v>
      </c>
      <c r="X5" s="15" t="s">
        <v>37</v>
      </c>
      <c r="Y5" s="14" t="s">
        <v>0</v>
      </c>
      <c r="Z5" s="14" t="s">
        <v>36</v>
      </c>
      <c r="AA5" s="14" t="s">
        <v>77</v>
      </c>
      <c r="AB5" s="15" t="s">
        <v>37</v>
      </c>
      <c r="AC5" s="14" t="s">
        <v>0</v>
      </c>
      <c r="AD5" s="14" t="s">
        <v>36</v>
      </c>
      <c r="AE5" s="14" t="s">
        <v>77</v>
      </c>
      <c r="AF5" s="15" t="s">
        <v>38</v>
      </c>
      <c r="AG5" s="14" t="s">
        <v>0</v>
      </c>
      <c r="AH5" s="14" t="s">
        <v>36</v>
      </c>
      <c r="AI5" s="14" t="s">
        <v>77</v>
      </c>
      <c r="AJ5" s="15" t="s">
        <v>37</v>
      </c>
      <c r="AK5" s="14" t="s">
        <v>0</v>
      </c>
      <c r="AL5" s="14" t="s">
        <v>36</v>
      </c>
      <c r="AM5" s="14" t="s">
        <v>77</v>
      </c>
      <c r="AN5" s="15" t="s">
        <v>74</v>
      </c>
      <c r="AO5" s="14" t="s">
        <v>0</v>
      </c>
      <c r="AP5" s="14" t="s">
        <v>36</v>
      </c>
      <c r="AQ5" s="14" t="s">
        <v>77</v>
      </c>
      <c r="AR5" s="19" t="s">
        <v>40</v>
      </c>
      <c r="AS5" s="14" t="s">
        <v>0</v>
      </c>
      <c r="AT5" s="14" t="s">
        <v>36</v>
      </c>
      <c r="AU5" s="14" t="s">
        <v>77</v>
      </c>
      <c r="AV5" s="15" t="s">
        <v>37</v>
      </c>
      <c r="AW5" s="14" t="s">
        <v>0</v>
      </c>
      <c r="AX5" s="14" t="s">
        <v>36</v>
      </c>
      <c r="AY5" s="14" t="s">
        <v>77</v>
      </c>
      <c r="AZ5" s="15" t="s">
        <v>39</v>
      </c>
      <c r="BA5" s="14" t="s">
        <v>0</v>
      </c>
      <c r="BB5" s="14" t="s">
        <v>36</v>
      </c>
      <c r="BC5" s="14" t="s">
        <v>77</v>
      </c>
      <c r="BD5" s="15" t="s">
        <v>39</v>
      </c>
      <c r="BE5" s="39"/>
      <c r="BF5" s="16" t="s">
        <v>21</v>
      </c>
      <c r="BG5" s="16" t="s">
        <v>22</v>
      </c>
      <c r="BH5" s="16" t="s">
        <v>23</v>
      </c>
      <c r="BI5" s="16" t="s">
        <v>24</v>
      </c>
      <c r="BJ5" s="16" t="s">
        <v>78</v>
      </c>
      <c r="BK5" s="16" t="s">
        <v>79</v>
      </c>
      <c r="BL5" s="16" t="s">
        <v>80</v>
      </c>
      <c r="BM5" s="14" t="s">
        <v>0</v>
      </c>
      <c r="BN5" s="14" t="s">
        <v>36</v>
      </c>
      <c r="BO5" s="14" t="s">
        <v>77</v>
      </c>
      <c r="BP5" s="19" t="s">
        <v>41</v>
      </c>
      <c r="BQ5" s="14" t="s">
        <v>0</v>
      </c>
      <c r="BR5" s="14" t="s">
        <v>36</v>
      </c>
      <c r="BS5" s="14" t="s">
        <v>77</v>
      </c>
      <c r="BT5" s="19" t="s">
        <v>41</v>
      </c>
      <c r="BU5" s="16" t="s">
        <v>68</v>
      </c>
      <c r="BV5" s="16" t="s">
        <v>69</v>
      </c>
      <c r="BW5" s="16" t="s">
        <v>70</v>
      </c>
      <c r="BX5" s="16" t="s">
        <v>71</v>
      </c>
      <c r="BY5" s="16" t="s">
        <v>72</v>
      </c>
      <c r="BZ5" s="16" t="s">
        <v>73</v>
      </c>
      <c r="CA5" s="39"/>
      <c r="CB5" s="39"/>
      <c r="CC5" s="39"/>
      <c r="CD5" s="39"/>
      <c r="CE5" s="19" t="s">
        <v>42</v>
      </c>
      <c r="CF5" s="19" t="s">
        <v>43</v>
      </c>
      <c r="CG5" s="19" t="s">
        <v>44</v>
      </c>
      <c r="CH5" s="19" t="s">
        <v>45</v>
      </c>
      <c r="CI5" s="19" t="s">
        <v>42</v>
      </c>
      <c r="CJ5" s="19" t="s">
        <v>43</v>
      </c>
      <c r="CK5" s="19" t="s">
        <v>44</v>
      </c>
      <c r="CL5" s="19" t="s">
        <v>45</v>
      </c>
    </row>
    <row r="6" spans="1:90" s="13" customFormat="1" ht="32.25" customHeight="1">
      <c r="A6" s="20" t="s">
        <v>46</v>
      </c>
      <c r="B6" s="21">
        <v>1</v>
      </c>
      <c r="C6" s="10" t="s">
        <v>47</v>
      </c>
      <c r="D6" s="22" t="s">
        <v>48</v>
      </c>
      <c r="E6" s="10" t="s">
        <v>49</v>
      </c>
      <c r="F6" s="22">
        <v>20941</v>
      </c>
      <c r="G6" s="10" t="s">
        <v>50</v>
      </c>
      <c r="H6" s="10" t="s">
        <v>51</v>
      </c>
      <c r="I6" s="23" t="s">
        <v>52</v>
      </c>
      <c r="J6" s="10" t="s">
        <v>53</v>
      </c>
      <c r="K6" s="10" t="s">
        <v>54</v>
      </c>
      <c r="L6" s="24" t="s">
        <v>55</v>
      </c>
      <c r="M6" s="10" t="s">
        <v>56</v>
      </c>
      <c r="N6" s="10" t="s">
        <v>57</v>
      </c>
      <c r="O6" s="10" t="s">
        <v>58</v>
      </c>
      <c r="P6" s="24" t="s">
        <v>59</v>
      </c>
      <c r="Q6" s="25">
        <v>10000</v>
      </c>
      <c r="R6" s="25">
        <v>12000</v>
      </c>
      <c r="S6" s="25">
        <v>14000</v>
      </c>
      <c r="T6" s="26">
        <f>POWER(S6/Q6,0.5)-1</f>
        <v>0.18321595661992318</v>
      </c>
      <c r="U6" s="25">
        <v>3000</v>
      </c>
      <c r="V6" s="25">
        <v>4000</v>
      </c>
      <c r="W6" s="25">
        <v>5000</v>
      </c>
      <c r="X6" s="26">
        <f>POWER(W6/U6,0.5)-1</f>
        <v>0.2909944487358056</v>
      </c>
      <c r="Y6" s="25">
        <v>300</v>
      </c>
      <c r="Z6" s="25">
        <v>500</v>
      </c>
      <c r="AA6" s="25">
        <v>450</v>
      </c>
      <c r="AB6" s="27">
        <f>TRUNC(POWER(AA6/Y6,0.5)-1,3)</f>
        <v>0.224</v>
      </c>
      <c r="AC6" s="25">
        <v>1000</v>
      </c>
      <c r="AD6" s="25">
        <v>300</v>
      </c>
      <c r="AE6" s="25">
        <v>1000</v>
      </c>
      <c r="AF6" s="28">
        <f t="shared" ref="AF6" si="0">IFERROR(AVERAGE(AC6:AE6),"")</f>
        <v>766.66666666666663</v>
      </c>
      <c r="AG6" s="25">
        <v>600</v>
      </c>
      <c r="AH6" s="25">
        <v>800</v>
      </c>
      <c r="AI6" s="25">
        <v>900</v>
      </c>
      <c r="AJ6" s="27">
        <f>TRUNC(POWER(AI6/AG6,0.5)-1,3)</f>
        <v>0.224</v>
      </c>
      <c r="AK6" s="29">
        <f>AG6/Q6</f>
        <v>0.06</v>
      </c>
      <c r="AL6" s="29">
        <f>AH6/R6</f>
        <v>6.6666666666666666E-2</v>
      </c>
      <c r="AM6" s="29">
        <f>AI6/S6</f>
        <v>6.4285714285714279E-2</v>
      </c>
      <c r="AN6" s="27">
        <f>TRUNC(AVERAGE(AK6:AM6),3)</f>
        <v>6.3E-2</v>
      </c>
      <c r="AO6" s="25">
        <v>10000</v>
      </c>
      <c r="AP6" s="25">
        <v>12000</v>
      </c>
      <c r="AQ6" s="25">
        <v>14000</v>
      </c>
      <c r="AR6" s="30">
        <f>IFERROR((AQ6/AO6)^(1/2)-1, "")</f>
        <v>0.18321595661992318</v>
      </c>
      <c r="AS6" s="31">
        <v>106</v>
      </c>
      <c r="AT6" s="31">
        <v>110</v>
      </c>
      <c r="AU6" s="31">
        <v>108</v>
      </c>
      <c r="AV6" s="27">
        <f>TRUNC(POWER(AU6/AS6,0.5)-1,3)</f>
        <v>8.9999999999999993E-3</v>
      </c>
      <c r="AW6" s="31">
        <v>20</v>
      </c>
      <c r="AX6" s="31">
        <v>20</v>
      </c>
      <c r="AY6" s="31">
        <v>21</v>
      </c>
      <c r="AZ6" s="28">
        <f t="shared" ref="AZ6" si="1">IFERROR(AVERAGE(AW6:AY6),"")</f>
        <v>20.333333333333332</v>
      </c>
      <c r="BA6" s="31">
        <v>18.867924528301888</v>
      </c>
      <c r="BB6" s="31">
        <v>18.181818181818183</v>
      </c>
      <c r="BC6" s="31">
        <v>19.444444444444446</v>
      </c>
      <c r="BD6" s="28">
        <f t="shared" ref="BD6" si="2">IFERROR(AVERAGE(BA6:BC6),"")</f>
        <v>18.831395718188173</v>
      </c>
      <c r="BE6" s="32">
        <v>36861</v>
      </c>
      <c r="BF6" s="33" t="s">
        <v>60</v>
      </c>
      <c r="BG6" s="33" t="s">
        <v>61</v>
      </c>
      <c r="BH6" s="33" t="s">
        <v>60</v>
      </c>
      <c r="BI6" s="33" t="s">
        <v>60</v>
      </c>
      <c r="BJ6" s="33" t="s">
        <v>60</v>
      </c>
      <c r="BK6" s="33" t="s">
        <v>61</v>
      </c>
      <c r="BL6" s="33" t="s">
        <v>60</v>
      </c>
      <c r="BM6" s="34">
        <v>21549509</v>
      </c>
      <c r="BN6" s="34">
        <v>22894116</v>
      </c>
      <c r="BO6" s="34">
        <v>24044218</v>
      </c>
      <c r="BP6" s="28">
        <f t="shared" ref="BP6" si="3">IFERROR(AVERAGE(BM6:BO6),"")</f>
        <v>22829281</v>
      </c>
      <c r="BQ6" s="25">
        <v>3101.9029999999998</v>
      </c>
      <c r="BR6" s="25">
        <v>3954.5329999999999</v>
      </c>
      <c r="BS6" s="25">
        <v>3764.2080000000001</v>
      </c>
      <c r="BT6" s="28">
        <f t="shared" ref="BT6" si="4">IFERROR(AVERAGE(BQ6:BS6),"")</f>
        <v>3606.8813333333333</v>
      </c>
      <c r="BU6" s="35">
        <v>13</v>
      </c>
      <c r="BV6" s="35">
        <v>100</v>
      </c>
      <c r="BW6" s="36">
        <f>TRUNC(BU6/BV6,3)</f>
        <v>0.13</v>
      </c>
      <c r="BX6" s="35">
        <v>122</v>
      </c>
      <c r="BY6" s="35">
        <v>1530</v>
      </c>
      <c r="BZ6" s="36">
        <f>TRUNC(BX6/BY6,3)</f>
        <v>7.9000000000000001E-2</v>
      </c>
      <c r="CA6" s="35">
        <v>1</v>
      </c>
      <c r="CB6" s="35">
        <v>2</v>
      </c>
      <c r="CC6" s="35">
        <v>2</v>
      </c>
      <c r="CD6" s="10" t="s">
        <v>60</v>
      </c>
      <c r="CE6" s="10" t="s">
        <v>49</v>
      </c>
      <c r="CF6" s="10" t="s">
        <v>62</v>
      </c>
      <c r="CG6" s="11"/>
      <c r="CH6" s="12"/>
      <c r="CI6" s="10" t="s">
        <v>63</v>
      </c>
      <c r="CJ6" s="10" t="s">
        <v>64</v>
      </c>
      <c r="CK6" s="11"/>
      <c r="CL6" s="12"/>
    </row>
    <row r="7" spans="1:90">
      <c r="F7" s="7"/>
    </row>
    <row r="8" spans="1:90">
      <c r="AB8" s="17"/>
    </row>
    <row r="11" spans="1:90">
      <c r="AB11" s="17"/>
    </row>
  </sheetData>
  <mergeCells count="39">
    <mergeCell ref="F3:F5"/>
    <mergeCell ref="G3:G5"/>
    <mergeCell ref="A3:A5"/>
    <mergeCell ref="B3:B5"/>
    <mergeCell ref="C3:C5"/>
    <mergeCell ref="D3:D5"/>
    <mergeCell ref="E3:E5"/>
    <mergeCell ref="H3:H5"/>
    <mergeCell ref="I3:I5"/>
    <mergeCell ref="J3:J5"/>
    <mergeCell ref="K3:K5"/>
    <mergeCell ref="L3:L5"/>
    <mergeCell ref="AS3:AV4"/>
    <mergeCell ref="AW3:AZ4"/>
    <mergeCell ref="BA3:BD4"/>
    <mergeCell ref="BE3:BE5"/>
    <mergeCell ref="M3:M5"/>
    <mergeCell ref="N3:N5"/>
    <mergeCell ref="O3:O5"/>
    <mergeCell ref="P3:P5"/>
    <mergeCell ref="Q3:AR3"/>
    <mergeCell ref="Q4:T4"/>
    <mergeCell ref="U4:X4"/>
    <mergeCell ref="Y4:AB4"/>
    <mergeCell ref="AC4:AF4"/>
    <mergeCell ref="AG4:AJ4"/>
    <mergeCell ref="AO4:AR4"/>
    <mergeCell ref="AK4:AN4"/>
    <mergeCell ref="CI3:CL4"/>
    <mergeCell ref="CA3:CA5"/>
    <mergeCell ref="CB3:CB5"/>
    <mergeCell ref="CC3:CC5"/>
    <mergeCell ref="BU3:BW4"/>
    <mergeCell ref="BX3:BZ4"/>
    <mergeCell ref="BF3:BL4"/>
    <mergeCell ref="BM3:BP4"/>
    <mergeCell ref="BQ3:BT4"/>
    <mergeCell ref="CD3:CD5"/>
    <mergeCell ref="CE3:CH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기업현황조사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규리 김</cp:lastModifiedBy>
  <cp:lastPrinted>2024-05-02T07:27:45Z</cp:lastPrinted>
  <dcterms:created xsi:type="dcterms:W3CDTF">2021-04-09T05:56:28Z</dcterms:created>
  <dcterms:modified xsi:type="dcterms:W3CDTF">2026-04-08T07:14:12Z</dcterms:modified>
</cp:coreProperties>
</file>