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전일송\4. 24년 사방지 지정 및 해제\고시\사방지 지정\"/>
    </mc:Choice>
  </mc:AlternateContent>
  <xr:revisionPtr revIDLastSave="0" documentId="13_ncr:1_{4C667158-42A6-48A7-B370-41104922712C}" xr6:coauthVersionLast="36" xr6:coauthVersionMax="36" xr10:uidLastSave="{00000000-0000-0000-0000-000000000000}"/>
  <bookViews>
    <workbookView xWindow="0" yWindow="0" windowWidth="28800" windowHeight="12090" xr2:uid="{139B3DFF-2DC5-4DE7-A6CC-D35682071D8F}"/>
  </bookViews>
  <sheets>
    <sheet name="총괄" sheetId="1" r:id="rId1"/>
    <sheet name="사업별내역" sheetId="2" r:id="rId2"/>
    <sheet name="지정조서(계류보전,사방댐,유역관리)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E5" i="3"/>
  <c r="H241" i="3"/>
  <c r="G241" i="3"/>
  <c r="G8" i="1" l="1"/>
  <c r="F8" i="1"/>
  <c r="G12" i="1"/>
  <c r="F12" i="1"/>
  <c r="E12" i="1"/>
  <c r="D12" i="1"/>
  <c r="G18" i="1"/>
  <c r="F18" i="1"/>
  <c r="G17" i="1"/>
  <c r="F17" i="1"/>
  <c r="E17" i="1"/>
  <c r="D17" i="1"/>
  <c r="E16" i="1"/>
  <c r="D16" i="1"/>
  <c r="G15" i="1"/>
  <c r="F15" i="1"/>
  <c r="E15" i="1"/>
  <c r="D15" i="1"/>
  <c r="G14" i="1"/>
  <c r="F14" i="1"/>
  <c r="E14" i="1"/>
  <c r="D14" i="1"/>
  <c r="G13" i="1"/>
  <c r="F13" i="1"/>
  <c r="E13" i="1"/>
  <c r="D13" i="1"/>
  <c r="G11" i="1"/>
  <c r="F11" i="1"/>
  <c r="E11" i="1"/>
  <c r="D11" i="1"/>
  <c r="G10" i="1"/>
  <c r="F10" i="1"/>
  <c r="D10" i="1"/>
  <c r="G9" i="1"/>
  <c r="F9" i="1"/>
  <c r="D9" i="1"/>
  <c r="F7" i="1"/>
  <c r="D7" i="1"/>
  <c r="L6" i="3"/>
  <c r="M6" i="3"/>
  <c r="K6" i="3"/>
  <c r="G83" i="3"/>
  <c r="F27" i="2" l="1"/>
  <c r="K103" i="3"/>
  <c r="H77" i="3" l="1"/>
  <c r="H29" i="3" l="1"/>
  <c r="G10" i="2" s="1"/>
  <c r="G29" i="3"/>
  <c r="H25" i="3"/>
  <c r="G9" i="2" s="1"/>
  <c r="G25" i="3"/>
  <c r="H113" i="3" l="1"/>
  <c r="G28" i="2" s="1"/>
  <c r="G7" i="1" s="1"/>
  <c r="G113" i="3"/>
  <c r="H18" i="3"/>
  <c r="G8" i="2" s="1"/>
  <c r="E7" i="1" s="1"/>
  <c r="G18" i="3"/>
  <c r="C8" i="1" l="1"/>
  <c r="B8" i="1"/>
  <c r="C18" i="1"/>
  <c r="B18" i="1"/>
  <c r="C14" i="1"/>
  <c r="B13" i="1"/>
  <c r="C12" i="1"/>
  <c r="B11" i="1"/>
  <c r="C19" i="1"/>
  <c r="B19" i="1"/>
  <c r="D6" i="1"/>
  <c r="B6" i="1" s="1"/>
  <c r="M103" i="3"/>
  <c r="L103" i="3"/>
  <c r="H40" i="3"/>
  <c r="G12" i="2" s="1"/>
  <c r="G40" i="3"/>
  <c r="C17" i="1" l="1"/>
  <c r="C11" i="1"/>
  <c r="B10" i="1"/>
  <c r="C15" i="1"/>
  <c r="F5" i="1"/>
  <c r="C7" i="1"/>
  <c r="D5" i="1"/>
  <c r="B7" i="1"/>
  <c r="G5" i="1"/>
  <c r="B17" i="1"/>
  <c r="C16" i="1"/>
  <c r="B16" i="1"/>
  <c r="B15" i="1"/>
  <c r="B14" i="1"/>
  <c r="C13" i="1"/>
  <c r="B12" i="1"/>
  <c r="B9" i="1"/>
  <c r="B5" i="1" l="1"/>
  <c r="H247" i="3"/>
  <c r="G247" i="3"/>
  <c r="G27" i="2" l="1"/>
  <c r="F6" i="2"/>
  <c r="H117" i="3"/>
  <c r="G117" i="3"/>
  <c r="F5" i="2" l="1"/>
  <c r="G234" i="3"/>
  <c r="H234" i="3"/>
  <c r="H141" i="3"/>
  <c r="G141" i="3"/>
  <c r="H136" i="3"/>
  <c r="G136" i="3"/>
  <c r="H244" i="3"/>
  <c r="G244" i="3"/>
  <c r="H164" i="3" l="1"/>
  <c r="G164" i="3"/>
  <c r="H158" i="3"/>
  <c r="G158" i="3"/>
  <c r="H73" i="3"/>
  <c r="G73" i="3"/>
  <c r="H70" i="3"/>
  <c r="G70" i="3"/>
  <c r="H60" i="3" l="1"/>
  <c r="G60" i="3"/>
  <c r="H126" i="3" l="1"/>
  <c r="G126" i="3"/>
  <c r="G228" i="3" l="1"/>
  <c r="H228" i="3"/>
  <c r="H220" i="3"/>
  <c r="G220" i="3"/>
  <c r="H98" i="3"/>
  <c r="G98" i="3"/>
  <c r="H193" i="3" l="1"/>
  <c r="G193" i="3"/>
  <c r="H188" i="3"/>
  <c r="G188" i="3"/>
  <c r="H176" i="3"/>
  <c r="G176" i="3"/>
  <c r="H83" i="3"/>
  <c r="H88" i="3"/>
  <c r="G88" i="3"/>
  <c r="H210" i="3" l="1"/>
  <c r="G210" i="3"/>
  <c r="H90" i="3"/>
  <c r="G90" i="3"/>
  <c r="H33" i="3" l="1"/>
  <c r="G11" i="2" s="1"/>
  <c r="G33" i="3"/>
  <c r="E9" i="1" l="1"/>
  <c r="C9" i="1" s="1"/>
  <c r="H148" i="3"/>
  <c r="G148" i="3"/>
  <c r="H63" i="3"/>
  <c r="G63" i="3"/>
  <c r="H213" i="3" l="1"/>
  <c r="G213" i="3"/>
  <c r="H198" i="3"/>
  <c r="G198" i="3"/>
  <c r="H169" i="3"/>
  <c r="G169" i="3"/>
  <c r="H12" i="3" l="1"/>
  <c r="G12" i="3"/>
  <c r="H55" i="3"/>
  <c r="G55" i="3"/>
  <c r="H50" i="3"/>
  <c r="G13" i="2" s="1"/>
  <c r="G50" i="3"/>
  <c r="E10" i="1" l="1"/>
  <c r="C10" i="1" s="1"/>
  <c r="G5" i="3"/>
  <c r="H5" i="3"/>
  <c r="G7" i="2"/>
  <c r="E6" i="1" l="1"/>
  <c r="G6" i="2"/>
  <c r="G5" i="2" s="1"/>
  <c r="C6" i="1" l="1"/>
  <c r="E5" i="1"/>
  <c r="C5" i="1" s="1"/>
</calcChain>
</file>

<file path=xl/sharedStrings.xml><?xml version="1.0" encoding="utf-8"?>
<sst xmlns="http://schemas.openxmlformats.org/spreadsheetml/2006/main" count="1676" uniqueCount="620">
  <si>
    <t>(단위 : ㎡)</t>
  </si>
  <si>
    <t>전주</t>
  </si>
  <si>
    <t>남원</t>
  </si>
  <si>
    <t>합  계</t>
    <phoneticPr fontId="3" type="noConversion"/>
  </si>
  <si>
    <t>전주</t>
    <phoneticPr fontId="3" type="noConversion"/>
  </si>
  <si>
    <t>군산</t>
    <phoneticPr fontId="3" type="noConversion"/>
  </si>
  <si>
    <t>익산</t>
    <phoneticPr fontId="3" type="noConversion"/>
  </si>
  <si>
    <t>정읍</t>
    <phoneticPr fontId="3" type="noConversion"/>
  </si>
  <si>
    <t>남원</t>
    <phoneticPr fontId="3" type="noConversion"/>
  </si>
  <si>
    <t>김제</t>
    <phoneticPr fontId="3" type="noConversion"/>
  </si>
  <si>
    <t>완주</t>
    <phoneticPr fontId="3" type="noConversion"/>
  </si>
  <si>
    <t>진안</t>
    <phoneticPr fontId="3" type="noConversion"/>
  </si>
  <si>
    <t>무주</t>
    <phoneticPr fontId="3" type="noConversion"/>
  </si>
  <si>
    <t>장수</t>
    <phoneticPr fontId="3" type="noConversion"/>
  </si>
  <si>
    <t>임실</t>
    <phoneticPr fontId="3" type="noConversion"/>
  </si>
  <si>
    <t>순창</t>
    <phoneticPr fontId="3" type="noConversion"/>
  </si>
  <si>
    <t>고창</t>
    <phoneticPr fontId="3" type="noConversion"/>
  </si>
  <si>
    <t>부안</t>
    <phoneticPr fontId="3" type="noConversion"/>
  </si>
  <si>
    <t>필지수</t>
    <phoneticPr fontId="3" type="noConversion"/>
  </si>
  <si>
    <t>지정면적</t>
    <phoneticPr fontId="3" type="noConversion"/>
  </si>
  <si>
    <t>계류보전</t>
    <phoneticPr fontId="3" type="noConversion"/>
  </si>
  <si>
    <t>사방댐</t>
    <phoneticPr fontId="3" type="noConversion"/>
  </si>
  <si>
    <t>유역관리</t>
    <phoneticPr fontId="3" type="noConversion"/>
  </si>
  <si>
    <t>합계</t>
    <phoneticPr fontId="3" type="noConversion"/>
  </si>
  <si>
    <t xml:space="preserve">      
      구   
분
시 군
</t>
    <phoneticPr fontId="3" type="noConversion"/>
  </si>
  <si>
    <t>구분</t>
    <phoneticPr fontId="3" type="noConversion"/>
  </si>
  <si>
    <t>소     재     지</t>
    <phoneticPr fontId="3" type="noConversion"/>
  </si>
  <si>
    <t>시·군</t>
    <phoneticPr fontId="3" type="noConversion"/>
  </si>
  <si>
    <t>소계</t>
    <phoneticPr fontId="3" type="noConversion"/>
  </si>
  <si>
    <t>구·읍·면</t>
    <phoneticPr fontId="3" type="noConversion"/>
  </si>
  <si>
    <t>운봉</t>
  </si>
  <si>
    <t>주천</t>
  </si>
  <si>
    <t>부귀</t>
  </si>
  <si>
    <t>완산</t>
  </si>
  <si>
    <t>동·리</t>
    <phoneticPr fontId="3" type="noConversion"/>
  </si>
  <si>
    <t>번   지</t>
    <phoneticPr fontId="3" type="noConversion"/>
  </si>
  <si>
    <t>사  방 지
지정면적</t>
    <phoneticPr fontId="3" type="noConversion"/>
  </si>
  <si>
    <t>(단위:㎡)</t>
    <phoneticPr fontId="3" type="noConversion"/>
  </si>
  <si>
    <t>비 고</t>
    <phoneticPr fontId="3" type="noConversion"/>
  </si>
  <si>
    <t>(단위 : ㎡)</t>
    <phoneticPr fontId="3" type="noConversion"/>
  </si>
  <si>
    <t>번지</t>
  </si>
  <si>
    <t>지목</t>
  </si>
  <si>
    <t>소     재     지</t>
  </si>
  <si>
    <t>지적
(㎡)</t>
  </si>
  <si>
    <t>지정면적
(㎡)</t>
  </si>
  <si>
    <t>소       유       자</t>
  </si>
  <si>
    <t>시·군</t>
  </si>
  <si>
    <t>읍·면</t>
  </si>
  <si>
    <t>동·리</t>
  </si>
  <si>
    <t>주        소</t>
  </si>
  <si>
    <t>성     명</t>
  </si>
  <si>
    <t>총계</t>
    <phoneticPr fontId="3" type="noConversion"/>
  </si>
  <si>
    <t>신정</t>
  </si>
  <si>
    <t>산92</t>
  </si>
  <si>
    <t>임</t>
  </si>
  <si>
    <t>전주시 서노송동 685-12</t>
  </si>
  <si>
    <t>김정렬외 4인</t>
  </si>
  <si>
    <t>산95-9</t>
  </si>
  <si>
    <t>세종특별자치시 보람로95, 1312동 1105호(도담동, 도램마을13단지)</t>
  </si>
  <si>
    <t>윤명자외1인</t>
  </si>
  <si>
    <t>1127-2</t>
  </si>
  <si>
    <t>대</t>
  </si>
  <si>
    <t>전라북도 전주시 덕진구 혁신로 655,107동1706호(여의동,영무예다음아파트)</t>
  </si>
  <si>
    <t>이진환외4</t>
  </si>
  <si>
    <t>호기</t>
  </si>
  <si>
    <t>산28-1</t>
  </si>
  <si>
    <t>서울특별시 구로구 신도림동 642 
신도림대림1차아파트 506동 1204호</t>
  </si>
  <si>
    <t>김회전</t>
  </si>
  <si>
    <t>343</t>
  </si>
  <si>
    <t>전</t>
  </si>
  <si>
    <t>서울특별시 성동구 행당로 79, 107동 1311호
 (행당동, 행당대림아파트)</t>
  </si>
  <si>
    <t>노춘식</t>
  </si>
  <si>
    <t>전라북도 전주시 덕진구 와룡2길 7, 101동 
 603호 송천동2가, 솔내마을동아아파트)</t>
  </si>
  <si>
    <t>노대식</t>
  </si>
  <si>
    <t>서울특별시 마포구 월드컵북로38길 54, 102동 
1002호 (중동, 월드컵참누리아파트)</t>
  </si>
  <si>
    <t>노철식</t>
  </si>
  <si>
    <t>서울특별시 성동구 행당로 79, 107동 
1311호 (행당동, 행당대림아파트)</t>
  </si>
  <si>
    <t>전라북도 전주시 덕진구 와룡2길 7, 101동 
603호 (송천동2가, 솔내마을동아아파트)</t>
  </si>
  <si>
    <t>서울특별시 강남구 학동로 412, 
101동 103호 (삼성동, 석탑아파트)</t>
  </si>
  <si>
    <t>신30</t>
  </si>
  <si>
    <t>송치</t>
  </si>
  <si>
    <t>산130-1</t>
  </si>
  <si>
    <t>전라북도 남원시 네마실2길 13-19(향교동)</t>
  </si>
  <si>
    <t>노희현</t>
  </si>
  <si>
    <t>용산</t>
  </si>
  <si>
    <t>산69</t>
  </si>
  <si>
    <t>구</t>
  </si>
  <si>
    <t>국 (건설부)</t>
  </si>
  <si>
    <t>산31</t>
  </si>
  <si>
    <t>김종순</t>
  </si>
  <si>
    <t>산32-4</t>
  </si>
  <si>
    <t>남원시</t>
  </si>
  <si>
    <t>682</t>
  </si>
  <si>
    <t xml:space="preserve">대성 </t>
  </si>
  <si>
    <t>계류보전</t>
    <phoneticPr fontId="3" type="noConversion"/>
  </si>
  <si>
    <t>부귀</t>
    <phoneticPr fontId="3" type="noConversion"/>
  </si>
  <si>
    <t>진안</t>
  </si>
  <si>
    <t>사업종</t>
    <phoneticPr fontId="3" type="noConversion"/>
  </si>
  <si>
    <t>무주</t>
  </si>
  <si>
    <t>무주</t>
    <phoneticPr fontId="3" type="noConversion"/>
  </si>
  <si>
    <t>장수</t>
  </si>
  <si>
    <t>임실</t>
  </si>
  <si>
    <t>임실</t>
    <phoneticPr fontId="3" type="noConversion"/>
  </si>
  <si>
    <t>순창</t>
  </si>
  <si>
    <t>고창</t>
  </si>
  <si>
    <t>군산</t>
  </si>
  <si>
    <t>익산</t>
  </si>
  <si>
    <t>정읍</t>
  </si>
  <si>
    <t>김제</t>
  </si>
  <si>
    <t>완주</t>
  </si>
  <si>
    <t>사방댐</t>
    <phoneticPr fontId="3" type="noConversion"/>
  </si>
  <si>
    <t>남원</t>
    <phoneticPr fontId="3" type="noConversion"/>
  </si>
  <si>
    <t>진안</t>
    <phoneticPr fontId="3" type="noConversion"/>
  </si>
  <si>
    <t>거석</t>
  </si>
  <si>
    <t>산190</t>
  </si>
  <si>
    <t>전북 전주시 덕진구 붓내3길 29, 113동 1003호(송천동2가, 송천주공아파트)</t>
  </si>
  <si>
    <t>김진태</t>
  </si>
  <si>
    <t>산191</t>
  </si>
  <si>
    <t>전라북도 진안군 부귀면 연거로 840-40</t>
  </si>
  <si>
    <t>김병규</t>
  </si>
  <si>
    <t>산192</t>
  </si>
  <si>
    <t>산194</t>
  </si>
  <si>
    <t>전라북도 진안군 부귀면 신기1길 8</t>
  </si>
  <si>
    <t>김진호</t>
  </si>
  <si>
    <t>소계</t>
  </si>
  <si>
    <t>소계</t>
    <phoneticPr fontId="3" type="noConversion"/>
  </si>
  <si>
    <t>무풍</t>
  </si>
  <si>
    <t>증산</t>
  </si>
  <si>
    <t>165-25</t>
  </si>
  <si>
    <t>서울특별시 양천구 목동동로 130, 1409동1305호(신정동, 목동신시가지아파트)</t>
  </si>
  <si>
    <t>서현구</t>
  </si>
  <si>
    <t>산9-1</t>
  </si>
  <si>
    <t>경기도 안성군 안성읍 금산리 50-1 삼무아파트 101-404</t>
  </si>
  <si>
    <t>하선철</t>
  </si>
  <si>
    <t>산8-4</t>
  </si>
  <si>
    <t>전라북도 무주군 무풍면 지산길 75-63</t>
  </si>
  <si>
    <t>서현종</t>
  </si>
  <si>
    <t>경기도 화성시 동탄대로6길 50, 3039동 2503호(산적동,더레이크시티부영5단지</t>
  </si>
  <si>
    <t>서현장</t>
  </si>
  <si>
    <t>서울특별시 양천구 목동동로 130,1409동 1305호(신정동,목동신시가지아파트)</t>
  </si>
  <si>
    <t>신덕</t>
  </si>
  <si>
    <t>신흥</t>
  </si>
  <si>
    <t>산54-1</t>
  </si>
  <si>
    <t>서울특별시 마포구 마포대로 195, 210동 705호(아현동, 마포래미안푸르지오아파트)</t>
  </si>
  <si>
    <t>박병주</t>
  </si>
  <si>
    <t>산53-5</t>
  </si>
  <si>
    <t>전라북도 익산시 고봉로30길 13, 105동 1107호(영등동, 제일맨션타운)</t>
  </si>
  <si>
    <t>김건호</t>
  </si>
  <si>
    <t>신흥</t>
    <phoneticPr fontId="3" type="noConversion"/>
  </si>
  <si>
    <t>성산</t>
  </si>
  <si>
    <t>창오</t>
  </si>
  <si>
    <t>산151-1</t>
  </si>
  <si>
    <t>군산시 중동 274</t>
  </si>
  <si>
    <t>산148-1</t>
  </si>
  <si>
    <t>군산시 대야면 산월리 821</t>
  </si>
  <si>
    <t>434-5</t>
  </si>
  <si>
    <t>김영화</t>
  </si>
  <si>
    <t>435-1</t>
  </si>
  <si>
    <t>군산시 성산면 창오리 436-3</t>
  </si>
  <si>
    <t>노기영</t>
  </si>
  <si>
    <t>국(건설부)</t>
  </si>
  <si>
    <t>덕천</t>
  </si>
  <si>
    <t>상학</t>
  </si>
  <si>
    <t>344</t>
  </si>
  <si>
    <t>답</t>
  </si>
  <si>
    <t>최양렬, 최석규
최승렬, 최성렬</t>
  </si>
  <si>
    <t>341</t>
  </si>
  <si>
    <t>정우면 장순리 192</t>
  </si>
  <si>
    <t>전주최씨덕천공파종중</t>
  </si>
  <si>
    <t>342</t>
  </si>
  <si>
    <t>김진문</t>
  </si>
  <si>
    <t>산내</t>
  </si>
  <si>
    <t>매죽</t>
  </si>
  <si>
    <t>산236</t>
  </si>
  <si>
    <t>산내면 진상골길 236-21</t>
  </si>
  <si>
    <t>이애경</t>
  </si>
  <si>
    <t>비봉</t>
  </si>
  <si>
    <t>내월</t>
  </si>
  <si>
    <t>917-44</t>
  </si>
  <si>
    <t>천</t>
  </si>
  <si>
    <t>산65-1</t>
  </si>
  <si>
    <t>완주군 비봉면 내월리 480</t>
  </si>
  <si>
    <t>고흥유씨참의공파고산종중</t>
  </si>
  <si>
    <t>소계</t>
    <phoneticPr fontId="3" type="noConversion"/>
  </si>
  <si>
    <t>동상</t>
  </si>
  <si>
    <t>사봉</t>
  </si>
  <si>
    <t>산6-4</t>
  </si>
  <si>
    <t>도</t>
  </si>
  <si>
    <t>전라북도</t>
  </si>
  <si>
    <t>산6</t>
  </si>
  <si>
    <t>전주시 완산구 서원로 386, 103/203</t>
  </si>
  <si>
    <t>이병호</t>
  </si>
  <si>
    <t>산8</t>
  </si>
  <si>
    <t>전주시 완산구 홍산로 390, 108/1903</t>
  </si>
  <si>
    <t>유성식</t>
  </si>
  <si>
    <t>1105</t>
  </si>
  <si>
    <t>옹동</t>
  </si>
  <si>
    <t>상산</t>
  </si>
  <si>
    <t>414</t>
  </si>
  <si>
    <t>한국농어촌공사</t>
  </si>
  <si>
    <t>415</t>
  </si>
  <si>
    <t>대성</t>
  </si>
  <si>
    <t>산30-1</t>
  </si>
  <si>
    <t>장수군 장수읍 호비로 38, 1동 4층 404호</t>
  </si>
  <si>
    <t>이아름</t>
  </si>
  <si>
    <t>1388-13</t>
  </si>
  <si>
    <t>산31-6</t>
  </si>
  <si>
    <t>장수군 장수읍 대성로 195</t>
  </si>
  <si>
    <t>이성옥</t>
  </si>
  <si>
    <t>1394-23</t>
  </si>
  <si>
    <t>목</t>
  </si>
  <si>
    <t>산31-5</t>
  </si>
  <si>
    <t>산32-5</t>
  </si>
  <si>
    <t>장수군 장수읍 덕산로 105</t>
  </si>
  <si>
    <t>장수군 산서면 월평길 19-3</t>
  </si>
  <si>
    <t>구봉관 외1</t>
  </si>
  <si>
    <t>1388-6</t>
  </si>
  <si>
    <t>천천</t>
  </si>
  <si>
    <t>월곡</t>
  </si>
  <si>
    <t>130-2</t>
  </si>
  <si>
    <t>장수군 천천면 싸리재로 560-34</t>
  </si>
  <si>
    <t>장수한우지방공사</t>
  </si>
  <si>
    <t>산17</t>
  </si>
  <si>
    <t>함라</t>
  </si>
  <si>
    <t>함열</t>
  </si>
  <si>
    <t>산47</t>
  </si>
  <si>
    <t>전라북도 익산시 함라면 수동리 82</t>
  </si>
  <si>
    <t>정명환</t>
  </si>
  <si>
    <t>산78</t>
  </si>
  <si>
    <t>국(국토교통부)</t>
  </si>
  <si>
    <t>산45-6</t>
  </si>
  <si>
    <t>전라북도 익산시 하나로 498-21, 102동 103호</t>
  </si>
  <si>
    <t>허진희</t>
  </si>
  <si>
    <t>산103-1</t>
  </si>
  <si>
    <t>산6</t>
    <phoneticPr fontId="3" type="noConversion"/>
  </si>
  <si>
    <t>김회만</t>
    <phoneticPr fontId="3" type="noConversion"/>
  </si>
  <si>
    <t>소계</t>
    <phoneticPr fontId="3" type="noConversion"/>
  </si>
  <si>
    <t>적상</t>
  </si>
  <si>
    <t>사산</t>
  </si>
  <si>
    <t>전라북도 무주군 적상면 길왕길 27</t>
  </si>
  <si>
    <t>전병일</t>
  </si>
  <si>
    <t>산136-3</t>
  </si>
  <si>
    <t>483-5</t>
  </si>
  <si>
    <t>강순금</t>
  </si>
  <si>
    <t>산138-1</t>
  </si>
  <si>
    <t>시흥시 포동 1-74 무궁화아파트 에이-201</t>
  </si>
  <si>
    <t>이영진</t>
  </si>
  <si>
    <t>산138-5</t>
  </si>
  <si>
    <t>안산시 단원구 선부동 1085 한양아파</t>
  </si>
  <si>
    <t>김정희외 1인</t>
  </si>
  <si>
    <t>소계</t>
    <phoneticPr fontId="3" type="noConversion"/>
  </si>
  <si>
    <t>금평</t>
  </si>
  <si>
    <t>국(농림축산식품부)</t>
  </si>
  <si>
    <t>대구광역시 달성군 옥포읍 비슬로447길 56, 109동 2302호 (미진이지비아)</t>
  </si>
  <si>
    <t>이재식</t>
  </si>
  <si>
    <t>과</t>
  </si>
  <si>
    <t>전라북도 무주군 무풍면 상북길 13</t>
  </si>
  <si>
    <t>윤주현</t>
  </si>
  <si>
    <t>산172-1</t>
  </si>
  <si>
    <t>용덕</t>
  </si>
  <si>
    <t>산103-2</t>
  </si>
  <si>
    <t>전라북도 진안군 주천면 용덕리 536</t>
  </si>
  <si>
    <t>강석중</t>
  </si>
  <si>
    <t>강영식</t>
  </si>
  <si>
    <t>산181</t>
  </si>
  <si>
    <t>국(건설교통부)</t>
  </si>
  <si>
    <t>산105-1</t>
  </si>
  <si>
    <t>대전 중구 부사동 230-72 민영아파트 2-302</t>
  </si>
  <si>
    <t>이상원</t>
  </si>
  <si>
    <t>계</t>
  </si>
  <si>
    <t>서울 강서구 염창동 244-12 동아연립 시-101</t>
  </si>
  <si>
    <t>이상덕</t>
  </si>
  <si>
    <t>백운</t>
  </si>
  <si>
    <t>평장</t>
  </si>
  <si>
    <t>진안군 백운면 노촌리 543</t>
  </si>
  <si>
    <t>신복동외3</t>
  </si>
  <si>
    <t>894-4</t>
  </si>
  <si>
    <t>전라북도 진안군 성수면 가외반로 470-19</t>
  </si>
  <si>
    <t>김용성</t>
  </si>
  <si>
    <t>894-3</t>
  </si>
  <si>
    <t>전라북도 진안군 진안읍 오가로 308-98</t>
  </si>
  <si>
    <t>박태홍</t>
  </si>
  <si>
    <t>신복동 외3</t>
  </si>
  <si>
    <t>894-1</t>
  </si>
  <si>
    <t>894-5</t>
  </si>
  <si>
    <t>산168</t>
  </si>
  <si>
    <t>관리청 건설교통부 232</t>
  </si>
  <si>
    <t>산86</t>
  </si>
  <si>
    <t>전라북도 진안군 진안읍 구운길 39-23</t>
  </si>
  <si>
    <t>고석목</t>
  </si>
  <si>
    <t>896-2</t>
  </si>
  <si>
    <t>896-1</t>
  </si>
  <si>
    <t>918-14</t>
  </si>
  <si>
    <t>관리청 건설부</t>
  </si>
  <si>
    <t>마령</t>
  </si>
  <si>
    <t>계서</t>
  </si>
  <si>
    <t>수원시 권선구 서둔로12, 다동 408호</t>
  </si>
  <si>
    <t>장종국외1인</t>
  </si>
  <si>
    <t>1241-9</t>
  </si>
  <si>
    <t>(국)농림축산식품부</t>
  </si>
  <si>
    <t>산29-1</t>
  </si>
  <si>
    <t>진안군 진안읍 진장로 12</t>
  </si>
  <si>
    <t>박승호</t>
  </si>
  <si>
    <t>운암</t>
  </si>
  <si>
    <t>쌍암</t>
  </si>
  <si>
    <t>산36</t>
  </si>
  <si>
    <t>달성서씨전첨공파 쌍암리종중</t>
  </si>
  <si>
    <t>96</t>
  </si>
  <si>
    <t>산42</t>
  </si>
  <si>
    <t>서울 노원구 중계로8길20, 104동 1004호</t>
  </si>
  <si>
    <t>허균</t>
  </si>
  <si>
    <t>미상</t>
  </si>
  <si>
    <t>산41</t>
  </si>
  <si>
    <t>전주시 덕진구 두간6길 10, 101동 1802호</t>
  </si>
  <si>
    <t>서효석</t>
  </si>
  <si>
    <t>95</t>
  </si>
  <si>
    <t>쌍암리</t>
  </si>
  <si>
    <t>서봉기</t>
  </si>
  <si>
    <t>69-2</t>
  </si>
  <si>
    <t>경남 양산시 덕계동 971 벽산아파트 103-603</t>
  </si>
  <si>
    <t>임재춘</t>
  </si>
  <si>
    <t>오수</t>
  </si>
  <si>
    <t>신기</t>
  </si>
  <si>
    <t>369-3</t>
  </si>
  <si>
    <t>학</t>
  </si>
  <si>
    <t>전라북도 전주시 완산구 우전1길 40, 102동
 903호 (효자동2가,효자동풍림아이원)</t>
  </si>
  <si>
    <t>김선남</t>
  </si>
  <si>
    <t>산32</t>
  </si>
  <si>
    <t xml:space="preserve">	국(건설부)</t>
  </si>
  <si>
    <t>산25-3</t>
  </si>
  <si>
    <t>서울특별시 은평구 통일로82길 38, 
가동 201호 (불광동)</t>
  </si>
  <si>
    <t>김중엽</t>
  </si>
  <si>
    <t>산25-2</t>
  </si>
  <si>
    <t>전라북도 전주시 완산구 백제대로 13, 102동 1305호(삼천동1가, 우성아파트)</t>
  </si>
  <si>
    <t xml:space="preserve">	김동일</t>
  </si>
  <si>
    <t>370-2</t>
  </si>
  <si>
    <t xml:space="preserve">	이옥재</t>
  </si>
  <si>
    <t>산25-1</t>
  </si>
  <si>
    <t xml:space="preserve">	276</t>
  </si>
  <si>
    <t>청웅</t>
  </si>
  <si>
    <t>청계</t>
  </si>
  <si>
    <t>317-3</t>
  </si>
  <si>
    <t>산41-6</t>
  </si>
  <si>
    <t>전라북도 임실군 청웅면 청계길 3-2</t>
  </si>
  <si>
    <t>정원모</t>
  </si>
  <si>
    <t>206</t>
  </si>
  <si>
    <t>청웅면 청계리 189</t>
  </si>
  <si>
    <t>강예순</t>
  </si>
  <si>
    <t>208</t>
  </si>
  <si>
    <t>정윤갑</t>
  </si>
  <si>
    <t>209</t>
  </si>
  <si>
    <t>전라북도 임실군 청웅면 청계길 13-1</t>
  </si>
  <si>
    <t>김서근</t>
  </si>
  <si>
    <t>산41-1</t>
  </si>
  <si>
    <t>전라북도 임실군 오수면 오수로 163-1</t>
  </si>
  <si>
    <t>한영훈</t>
  </si>
  <si>
    <t>정은조</t>
  </si>
  <si>
    <t>483</t>
  </si>
  <si>
    <t>옥구군 성산면 창오리 492</t>
  </si>
  <si>
    <t>채규수</t>
  </si>
  <si>
    <t>국(농림수산부)</t>
  </si>
  <si>
    <t>484</t>
  </si>
  <si>
    <t>산95</t>
  </si>
  <si>
    <t>채인석</t>
  </si>
  <si>
    <t>485</t>
  </si>
  <si>
    <t>채민관</t>
  </si>
  <si>
    <t>502</t>
  </si>
  <si>
    <t>486-1</t>
  </si>
  <si>
    <t>안건호</t>
  </si>
  <si>
    <t>산98</t>
  </si>
  <si>
    <t>채우석</t>
  </si>
  <si>
    <t>여산</t>
  </si>
  <si>
    <t>태성</t>
  </si>
  <si>
    <t>산166-1</t>
  </si>
  <si>
    <t>서울특별시 양천구 목동서로 264, 102동 1201호</t>
  </si>
  <si>
    <t>송재우 외</t>
  </si>
  <si>
    <t>소계</t>
    <phoneticPr fontId="3" type="noConversion"/>
  </si>
  <si>
    <t>웅포</t>
  </si>
  <si>
    <t>송천</t>
  </si>
  <si>
    <t>74</t>
  </si>
  <si>
    <t>국(기재부)</t>
  </si>
  <si>
    <t>75-2</t>
  </si>
  <si>
    <t>잡</t>
  </si>
  <si>
    <t>익산시 웅포면 송천로 212</t>
  </si>
  <si>
    <t>이천수</t>
  </si>
  <si>
    <t>74-1</t>
  </si>
  <si>
    <t>익산시 성당면 와초리 295</t>
  </si>
  <si>
    <t>김혁현</t>
  </si>
  <si>
    <t>산35</t>
  </si>
  <si>
    <t>이성교</t>
  </si>
  <si>
    <t>산34</t>
  </si>
  <si>
    <t>익산군 성당면 와초리 221</t>
  </si>
  <si>
    <t>진주김씨종중</t>
  </si>
  <si>
    <t>이리시 중앙동2가 7-5</t>
  </si>
  <si>
    <t>광산김씨종중</t>
  </si>
  <si>
    <t>금구</t>
  </si>
  <si>
    <t>선암</t>
  </si>
  <si>
    <t>191-2</t>
  </si>
  <si>
    <t>397</t>
  </si>
  <si>
    <t>전주시 완산구 쑥고개옛길 51(삼천동3가</t>
  </si>
  <si>
    <t>홍연자</t>
  </si>
  <si>
    <t>144</t>
  </si>
  <si>
    <t>산195-1</t>
  </si>
  <si>
    <t>울산 동구 서부동 238-29 현대패밀리명덕아파트 108-107</t>
  </si>
  <si>
    <t>전성열</t>
  </si>
  <si>
    <t>산206-1</t>
  </si>
  <si>
    <t>김제시 금구면 산동리 543</t>
  </si>
  <si>
    <t>최판금</t>
  </si>
  <si>
    <t>산137-6</t>
  </si>
  <si>
    <t>148,979</t>
  </si>
  <si>
    <t>원전리 438</t>
  </si>
  <si>
    <t>류기옥 외3인</t>
  </si>
  <si>
    <t>산121-1</t>
  </si>
  <si>
    <t>군유지-장수군</t>
  </si>
  <si>
    <t>신월</t>
  </si>
  <si>
    <t>191</t>
  </si>
  <si>
    <t>완주군 동상면 신월리 218</t>
  </si>
  <si>
    <t>이성섭</t>
  </si>
  <si>
    <t>산20</t>
  </si>
  <si>
    <t>전주시 덕진구 인후동1가 858-1 아중대우1차아파트 101-1303</t>
  </si>
  <si>
    <t>황준영</t>
  </si>
  <si>
    <t>산21</t>
  </si>
  <si>
    <t>192</t>
  </si>
  <si>
    <t>강원도 철원군 동송읍 이평리 687-5 충무빌라 가동102호</t>
  </si>
  <si>
    <t>조인자</t>
  </si>
  <si>
    <t>955</t>
  </si>
  <si>
    <t>국(농림부)</t>
  </si>
  <si>
    <t>193</t>
  </si>
  <si>
    <t>광주광역시 광산구 목련로153번길 56, 709동 108호(운남동, 주공아파트)</t>
  </si>
  <si>
    <t>조병규</t>
  </si>
  <si>
    <t xml:space="preserve">완주 </t>
  </si>
  <si>
    <t>927</t>
  </si>
  <si>
    <t>산33</t>
  </si>
  <si>
    <t>경기도 성남시 수성구 남문로 62번길 19</t>
  </si>
  <si>
    <t>정인덕</t>
  </si>
  <si>
    <t>운주</t>
  </si>
  <si>
    <t>구제</t>
  </si>
  <si>
    <t>421-2</t>
  </si>
  <si>
    <t>대전광역시 대덕구 신탄진동 131-6 선일빌라 에이-102</t>
  </si>
  <si>
    <t>이종렬</t>
  </si>
  <si>
    <t>683-42</t>
  </si>
  <si>
    <t>420-1</t>
  </si>
  <si>
    <t>산101</t>
  </si>
  <si>
    <t>논산군 연산면 연산리 480-2</t>
  </si>
  <si>
    <t>이윤철 외 2</t>
  </si>
  <si>
    <t>산102</t>
  </si>
  <si>
    <t>전주시 중앙동3가 21</t>
  </si>
  <si>
    <t>박종완</t>
  </si>
  <si>
    <t>432</t>
  </si>
  <si>
    <t>완주군 운주면 원구제안길 5-8</t>
  </si>
  <si>
    <t>이종철</t>
  </si>
  <si>
    <t>431</t>
  </si>
  <si>
    <t>완주군 운주면 덕동가척길 16-2</t>
  </si>
  <si>
    <t>노문우</t>
  </si>
  <si>
    <t>701</t>
  </si>
  <si>
    <t>421-3</t>
  </si>
  <si>
    <t>421-1</t>
  </si>
  <si>
    <t>419-5</t>
  </si>
  <si>
    <t>완주군 삼례읍 수계리 639</t>
  </si>
  <si>
    <t>노영</t>
  </si>
  <si>
    <t>동계</t>
  </si>
  <si>
    <t>주월</t>
  </si>
  <si>
    <t>산58</t>
  </si>
  <si>
    <t>전북 순창군 동계면 수정리 202</t>
  </si>
  <si>
    <t>홍성장씨경력공파죽당공종중</t>
  </si>
  <si>
    <t>어치</t>
  </si>
  <si>
    <t>산153-4</t>
  </si>
  <si>
    <t>전주시 덕진구 인후동 1가 594-1 궁전아파트 5동405호</t>
  </si>
  <si>
    <t>최병선</t>
  </si>
  <si>
    <t>산153-3</t>
  </si>
  <si>
    <t>전주시 완산구 따박골로 11. 1동 1405호(중화산동2가, 거성그린맨션)</t>
  </si>
  <si>
    <t>장위현</t>
  </si>
  <si>
    <t>팔덕</t>
  </si>
  <si>
    <t>산94</t>
  </si>
  <si>
    <t>전라북도 순창군 금과면 목동1길 18</t>
  </si>
  <si>
    <t>김양곤</t>
  </si>
  <si>
    <t>수지</t>
  </si>
  <si>
    <t>산정</t>
  </si>
  <si>
    <t>97</t>
  </si>
  <si>
    <t>구거</t>
  </si>
  <si>
    <t>임야</t>
  </si>
  <si>
    <t xml:space="preserve"> 전라북도 남원시 대산면 대곡리 343</t>
  </si>
  <si>
    <t xml:space="preserve"> 나주진씨대수종중</t>
  </si>
  <si>
    <t xml:space="preserve"> 691</t>
  </si>
  <si>
    <t>황국찬</t>
  </si>
  <si>
    <t>황응주</t>
  </si>
  <si>
    <t xml:space="preserve"> 949</t>
  </si>
  <si>
    <t xml:space="preserve">구거 </t>
  </si>
  <si>
    <t xml:space="preserve"> 690</t>
  </si>
  <si>
    <t>전라북도 남원시 수지면 수지산촌길 271-96</t>
  </si>
  <si>
    <t>조규정</t>
  </si>
  <si>
    <t>산 21</t>
  </si>
  <si>
    <t>전라북도 남원시 농원길 27, 101동 904호(조산동, 수창 해뜨레 아파트)</t>
  </si>
  <si>
    <t xml:space="preserve"> 박혜란</t>
  </si>
  <si>
    <t>이백</t>
  </si>
  <si>
    <t>서곡</t>
  </si>
  <si>
    <t>566-4</t>
  </si>
  <si>
    <t>산 121</t>
  </si>
  <si>
    <t>전라북도 남원시 이백면 척동길 15-9</t>
  </si>
  <si>
    <t>성현우</t>
  </si>
  <si>
    <t>59</t>
  </si>
  <si>
    <t xml:space="preserve"> 성현우</t>
  </si>
  <si>
    <t xml:space="preserve"> 산 159</t>
  </si>
  <si>
    <t xml:space="preserve"> 국(건설부)</t>
  </si>
  <si>
    <t>남원</t>
    <phoneticPr fontId="3" type="noConversion"/>
  </si>
  <si>
    <t>완주</t>
    <phoneticPr fontId="3" type="noConversion"/>
  </si>
  <si>
    <t>진안</t>
    <phoneticPr fontId="3" type="noConversion"/>
  </si>
  <si>
    <t>12</t>
  </si>
  <si>
    <t>오치업외2인</t>
  </si>
  <si>
    <t>16-1</t>
  </si>
  <si>
    <t>서울 광진구 영화사로 7길 8, 201호</t>
  </si>
  <si>
    <t>구성완</t>
  </si>
  <si>
    <t>16-5</t>
  </si>
  <si>
    <t>12-2</t>
  </si>
  <si>
    <t xml:space="preserve">전주시 평화7길 40, 102/1001 </t>
  </si>
  <si>
    <t>한성일</t>
  </si>
  <si>
    <t>산63</t>
  </si>
  <si>
    <t>임실군 운암면 쌍암리 322</t>
    <phoneticPr fontId="3" type="noConversion"/>
  </si>
  <si>
    <t>익산</t>
    <phoneticPr fontId="3" type="noConversion"/>
  </si>
  <si>
    <t>2종</t>
    <phoneticPr fontId="3" type="noConversion"/>
  </si>
  <si>
    <t>합계</t>
    <phoneticPr fontId="3" type="noConversion"/>
  </si>
  <si>
    <t>2024년 사방지의 지정 총괄표(1차)</t>
    <phoneticPr fontId="3" type="noConversion"/>
  </si>
  <si>
    <t>부안</t>
  </si>
  <si>
    <t>569-2</t>
  </si>
  <si>
    <t>산 125-1</t>
  </si>
  <si>
    <t xml:space="preserve"> 이길재</t>
  </si>
  <si>
    <t>소계</t>
    <phoneticPr fontId="3" type="noConversion"/>
  </si>
  <si>
    <t>장금</t>
  </si>
  <si>
    <t>829</t>
  </si>
  <si>
    <t>1698-3</t>
  </si>
  <si>
    <t>산248-23</t>
  </si>
  <si>
    <t>경기도 시흥시 마유로 439, 504호</t>
  </si>
  <si>
    <t>변광운</t>
  </si>
  <si>
    <t>산248-20</t>
  </si>
  <si>
    <t>정읍시 산내면 태산로 683-18</t>
  </si>
  <si>
    <t>이현채</t>
  </si>
  <si>
    <t>829-3</t>
  </si>
  <si>
    <t>정읍시 산내면 장금리 814</t>
  </si>
  <si>
    <t>김복순</t>
  </si>
  <si>
    <t>829-2</t>
  </si>
  <si>
    <t>필지수</t>
  </si>
  <si>
    <t>지정면적</t>
  </si>
  <si>
    <t>전주시 우아동3가 743-148 우아@ 109/402</t>
  </si>
  <si>
    <t>경기도 안산시 월곡동 741-9</t>
    <phoneticPr fontId="3" type="noConversion"/>
  </si>
  <si>
    <t>전라북도 임실군 오수면 오수신기길 66</t>
    <phoneticPr fontId="3" type="noConversion"/>
  </si>
  <si>
    <t>국(건설부)</t>
    <phoneticPr fontId="3" type="noConversion"/>
  </si>
  <si>
    <t>산96-1</t>
  </si>
  <si>
    <t>전주시 인후동 1가 660-5</t>
  </si>
  <si>
    <t>서규영</t>
  </si>
  <si>
    <t>산92-1</t>
  </si>
  <si>
    <t>송용화</t>
  </si>
  <si>
    <t>전주시</t>
  </si>
  <si>
    <t>완주군 상관면 대성리 390</t>
  </si>
  <si>
    <t>유재선</t>
  </si>
  <si>
    <t>산148-2</t>
  </si>
  <si>
    <t>옥구군 대야면 보덕리 835</t>
  </si>
  <si>
    <t>이관구 외 9</t>
  </si>
  <si>
    <t>군산중동교회</t>
  </si>
  <si>
    <t>전주이씨이조참판석월당공파종중</t>
  </si>
  <si>
    <t>군산시 조촌동 903-2 현대아파트 103동 202호</t>
  </si>
  <si>
    <t>군산시 수송로 49, 102동 1102호(나운동, 금호타운아파트)</t>
  </si>
  <si>
    <t>서울 송파구 잠실동 320 우성아파트 107동 1103호</t>
  </si>
  <si>
    <t>서울특별시 송파구 백제고분로18길 30, 108동 908호(잠실동, 우성아파트</t>
  </si>
  <si>
    <t>서울특별시 송파구 백제고분로18길 30, 108동 908호(잠실동, 우성아파트)</t>
  </si>
  <si>
    <t>군산시 나운동 787-4 금호아파트 가동 509호</t>
  </si>
  <si>
    <t>옥군군 성산면 창오리 492</t>
  </si>
  <si>
    <t>산268-1</t>
  </si>
  <si>
    <t>익산시 익분로 300(남중동)</t>
  </si>
  <si>
    <t>장호원</t>
  </si>
  <si>
    <t>덕천면 망제리 787 ,망제리590
우덕리 3, 신월리 3</t>
  </si>
  <si>
    <t>703-16</t>
  </si>
  <si>
    <t>산13-1</t>
  </si>
  <si>
    <t>1002</t>
  </si>
  <si>
    <t>유</t>
  </si>
  <si>
    <t>국(환경부)</t>
  </si>
  <si>
    <t>산343</t>
  </si>
  <si>
    <t>산231</t>
  </si>
  <si>
    <t>권희상</t>
  </si>
  <si>
    <t>217</t>
  </si>
  <si>
    <t>302</t>
  </si>
  <si>
    <t>진안군 마령면 계서리 270</t>
  </si>
  <si>
    <t>진양하씨화락당종중</t>
  </si>
  <si>
    <t>6</t>
    <phoneticPr fontId="3" type="noConversion"/>
  </si>
  <si>
    <t>4</t>
    <phoneticPr fontId="3" type="noConversion"/>
  </si>
  <si>
    <t>2</t>
    <phoneticPr fontId="3" type="noConversion"/>
  </si>
  <si>
    <t>3</t>
    <phoneticPr fontId="3" type="noConversion"/>
  </si>
  <si>
    <t>1</t>
    <phoneticPr fontId="3" type="noConversion"/>
  </si>
  <si>
    <t>9</t>
    <phoneticPr fontId="3" type="noConversion"/>
  </si>
  <si>
    <t>5</t>
    <phoneticPr fontId="3" type="noConversion"/>
  </si>
  <si>
    <t>산25-1</t>
    <phoneticPr fontId="3" type="noConversion"/>
  </si>
  <si>
    <t>7</t>
    <phoneticPr fontId="3" type="noConversion"/>
  </si>
  <si>
    <t>김제</t>
    <phoneticPr fontId="3" type="noConversion"/>
  </si>
  <si>
    <t>진안</t>
    <phoneticPr fontId="3" type="noConversion"/>
  </si>
  <si>
    <t>임실</t>
    <phoneticPr fontId="3" type="noConversion"/>
  </si>
  <si>
    <t>순창</t>
    <phoneticPr fontId="3" type="noConversion"/>
  </si>
  <si>
    <t>성수</t>
  </si>
  <si>
    <t>도인</t>
  </si>
  <si>
    <t>636-1</t>
  </si>
  <si>
    <t>임실군 성수면 도인리 643</t>
  </si>
  <si>
    <t>정재일</t>
  </si>
  <si>
    <t>848-9</t>
  </si>
  <si>
    <t>산15-2</t>
  </si>
  <si>
    <t>경기도 이천시 설봉로 14-8, 202호(중리동, 산호3차아파트)</t>
  </si>
  <si>
    <t>최광권</t>
  </si>
  <si>
    <t>산16</t>
  </si>
  <si>
    <t>전라북도 전주시 덕진구 인후동1가 858-1, 아중대우1차아파트 107동 1506호</t>
  </si>
  <si>
    <t>여산송씨돈학공파내섭공계종중</t>
  </si>
  <si>
    <t>633-1</t>
  </si>
  <si>
    <t>임실군 성수면 도인리 589</t>
  </si>
  <si>
    <t>박계순</t>
  </si>
  <si>
    <t>636-2</t>
  </si>
  <si>
    <t>전라북도 임실군 임실읍 운수로 21</t>
  </si>
  <si>
    <t>김영순</t>
  </si>
  <si>
    <t>소계</t>
    <phoneticPr fontId="3" type="noConversion"/>
  </si>
  <si>
    <t>6</t>
    <phoneticPr fontId="3" type="noConversion"/>
  </si>
  <si>
    <t>113</t>
    <phoneticPr fontId="3" type="noConversion"/>
  </si>
  <si>
    <t>사방댐</t>
    <phoneticPr fontId="3" type="noConversion"/>
  </si>
  <si>
    <t>소계</t>
    <phoneticPr fontId="3" type="noConversion"/>
  </si>
  <si>
    <t>2024년 사방지의 지정 사업별 내역</t>
    <phoneticPr fontId="3" type="noConversion"/>
  </si>
  <si>
    <t>2024년 사방지의 지정 조서 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</si>
</sst>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5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8"/>
      <name val="HY헤드라인M"/>
      <family val="1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sz val="11"/>
      <name val="돋움"/>
      <family val="3"/>
      <charset val="129"/>
    </font>
    <font>
      <sz val="12"/>
      <name val="돋움"/>
      <family val="3"/>
      <charset val="129"/>
    </font>
    <font>
      <sz val="22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  <font>
      <b/>
      <sz val="11"/>
      <color theme="1" tint="0.34998626667073579"/>
      <name val="돋움"/>
      <family val="3"/>
      <charset val="129"/>
    </font>
    <font>
      <sz val="11"/>
      <color theme="1" tint="0.34998626667073579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6"/>
      <name val="돋움"/>
      <family val="3"/>
      <charset val="129"/>
    </font>
    <font>
      <b/>
      <sz val="10"/>
      <color theme="1" tint="0.34998626667073579"/>
      <name val="돋움"/>
      <family val="3"/>
      <charset val="129"/>
    </font>
    <font>
      <b/>
      <sz val="1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name val="돋움"/>
      <family val="3"/>
      <charset val="129"/>
    </font>
    <font>
      <sz val="5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Font="0" applyFill="0" applyBorder="0" applyAlignment="0" applyProtection="0"/>
  </cellStyleXfs>
  <cellXfs count="220">
    <xf numFmtId="0" fontId="0" fillId="0" borderId="0" xfId="0">
      <alignment vertical="center"/>
    </xf>
    <xf numFmtId="176" fontId="4" fillId="0" borderId="0" xfId="0" applyNumberFormat="1" applyFont="1" applyAlignment="1">
      <alignment horizontal="center" vertical="center"/>
    </xf>
    <xf numFmtId="176" fontId="0" fillId="3" borderId="3" xfId="0" applyNumberFormat="1" applyFont="1" applyFill="1" applyBorder="1" applyAlignment="1">
      <alignment horizontal="center" vertical="center"/>
    </xf>
    <xf numFmtId="176" fontId="0" fillId="3" borderId="4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41" fontId="6" fillId="3" borderId="6" xfId="1" applyNumberFormat="1" applyFont="1" applyFill="1" applyBorder="1" applyAlignment="1">
      <alignment horizontal="right" vertical="center"/>
    </xf>
    <xf numFmtId="41" fontId="6" fillId="3" borderId="6" xfId="1" applyFont="1" applyFill="1" applyBorder="1" applyAlignment="1">
      <alignment horizontal="right" vertical="center"/>
    </xf>
    <xf numFmtId="176" fontId="0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center" vertical="center"/>
    </xf>
    <xf numFmtId="41" fontId="5" fillId="3" borderId="6" xfId="1" applyFont="1" applyFill="1" applyBorder="1" applyAlignment="1">
      <alignment horizontal="right" vertical="center"/>
    </xf>
    <xf numFmtId="176" fontId="8" fillId="0" borderId="0" xfId="0" applyNumberFormat="1" applyFont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4" borderId="3" xfId="0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/>
    </xf>
    <xf numFmtId="176" fontId="9" fillId="6" borderId="6" xfId="0" applyNumberFormat="1" applyFont="1" applyFill="1" applyBorder="1" applyAlignment="1">
      <alignment horizontal="center" vertical="center"/>
    </xf>
    <xf numFmtId="0" fontId="11" fillId="3" borderId="6" xfId="2" applyFont="1" applyFill="1" applyBorder="1" applyAlignment="1">
      <alignment horizontal="center" vertical="center"/>
    </xf>
    <xf numFmtId="0" fontId="11" fillId="3" borderId="6" xfId="3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/>
    </xf>
    <xf numFmtId="0" fontId="11" fillId="0" borderId="6" xfId="4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9" fillId="6" borderId="6" xfId="0" applyNumberFormat="1" applyFont="1" applyFill="1" applyBorder="1" applyAlignment="1">
      <alignment horizontal="center" vertical="center"/>
    </xf>
    <xf numFmtId="49" fontId="11" fillId="3" borderId="6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6" xfId="4" applyNumberFormat="1" applyFont="1" applyFill="1" applyBorder="1" applyAlignment="1">
      <alignment horizontal="center" vertical="center" shrinkToFit="1"/>
    </xf>
    <xf numFmtId="176" fontId="5" fillId="0" borderId="6" xfId="0" applyNumberFormat="1" applyFont="1" applyFill="1" applyBorder="1" applyAlignment="1">
      <alignment horizontal="right" vertical="center"/>
    </xf>
    <xf numFmtId="176" fontId="9" fillId="6" borderId="6" xfId="0" applyNumberFormat="1" applyFont="1" applyFill="1" applyBorder="1" applyAlignment="1">
      <alignment vertical="center"/>
    </xf>
    <xf numFmtId="176" fontId="11" fillId="0" borderId="6" xfId="0" applyNumberFormat="1" applyFont="1" applyFill="1" applyBorder="1" applyAlignment="1">
      <alignment vertical="center"/>
    </xf>
    <xf numFmtId="176" fontId="8" fillId="0" borderId="0" xfId="0" applyNumberFormat="1" applyFont="1" applyAlignment="1">
      <alignment horizontal="right" vertical="center"/>
    </xf>
    <xf numFmtId="41" fontId="11" fillId="0" borderId="6" xfId="5" applyNumberFormat="1" applyFont="1" applyFill="1" applyBorder="1" applyAlignment="1">
      <alignment vertical="center" shrinkToFit="1"/>
    </xf>
    <xf numFmtId="176" fontId="11" fillId="0" borderId="6" xfId="6" applyNumberFormat="1" applyFont="1" applyFill="1" applyBorder="1" applyAlignment="1">
      <alignment vertical="center" shrinkToFit="1"/>
    </xf>
    <xf numFmtId="176" fontId="0" fillId="0" borderId="10" xfId="0" applyNumberFormat="1" applyFont="1" applyFill="1" applyBorder="1" applyAlignment="1">
      <alignment horizontal="center" vertical="center"/>
    </xf>
    <xf numFmtId="176" fontId="5" fillId="6" borderId="10" xfId="0" applyNumberFormat="1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horizontal="center" vertical="center"/>
    </xf>
    <xf numFmtId="0" fontId="13" fillId="0" borderId="0" xfId="6" applyFont="1" applyBorder="1" applyAlignment="1">
      <alignment horizontal="center" vertical="center" shrinkToFit="1"/>
    </xf>
    <xf numFmtId="41" fontId="13" fillId="0" borderId="0" xfId="6" applyNumberFormat="1" applyFont="1" applyBorder="1" applyAlignment="1">
      <alignment horizontal="right" vertical="center" shrinkToFit="1"/>
    </xf>
    <xf numFmtId="0" fontId="13" fillId="0" borderId="0" xfId="6" applyFont="1" applyBorder="1" applyAlignment="1">
      <alignment horizontal="left" vertical="center" shrinkToFit="1"/>
    </xf>
    <xf numFmtId="176" fontId="14" fillId="0" borderId="0" xfId="6" applyNumberFormat="1" applyFont="1" applyBorder="1" applyAlignment="1">
      <alignment horizontal="center" vertical="center" shrinkToFit="1"/>
    </xf>
    <xf numFmtId="176" fontId="14" fillId="2" borderId="6" xfId="6" applyNumberFormat="1" applyFont="1" applyFill="1" applyBorder="1" applyAlignment="1">
      <alignment horizontal="center" vertical="center" shrinkToFit="1"/>
    </xf>
    <xf numFmtId="176" fontId="14" fillId="2" borderId="10" xfId="6" applyNumberFormat="1" applyFont="1" applyFill="1" applyBorder="1" applyAlignment="1">
      <alignment horizontal="center" vertical="center" shrinkToFit="1"/>
    </xf>
    <xf numFmtId="176" fontId="14" fillId="0" borderId="6" xfId="6" applyNumberFormat="1" applyFont="1" applyFill="1" applyBorder="1" applyAlignment="1">
      <alignment horizontal="center" vertical="center" shrinkToFit="1"/>
    </xf>
    <xf numFmtId="176" fontId="14" fillId="0" borderId="6" xfId="6" applyNumberFormat="1" applyFont="1" applyFill="1" applyBorder="1" applyAlignment="1">
      <alignment horizontal="right" vertical="center" shrinkToFit="1"/>
    </xf>
    <xf numFmtId="176" fontId="14" fillId="0" borderId="6" xfId="6" applyNumberFormat="1" applyFont="1" applyFill="1" applyBorder="1" applyAlignment="1">
      <alignment horizontal="left" vertical="center" shrinkToFit="1"/>
    </xf>
    <xf numFmtId="176" fontId="14" fillId="0" borderId="10" xfId="6" applyNumberFormat="1" applyFont="1" applyFill="1" applyBorder="1" applyAlignment="1">
      <alignment horizontal="center" vertical="center" shrinkToFit="1"/>
    </xf>
    <xf numFmtId="176" fontId="5" fillId="7" borderId="6" xfId="6" applyNumberFormat="1" applyFont="1" applyFill="1" applyBorder="1" applyAlignment="1">
      <alignment horizontal="center" vertical="center" shrinkToFit="1"/>
    </xf>
    <xf numFmtId="176" fontId="5" fillId="7" borderId="6" xfId="6" applyNumberFormat="1" applyFont="1" applyFill="1" applyBorder="1" applyAlignment="1">
      <alignment horizontal="left" vertical="center" shrinkToFit="1"/>
    </xf>
    <xf numFmtId="176" fontId="5" fillId="7" borderId="10" xfId="6" applyNumberFormat="1" applyFont="1" applyFill="1" applyBorder="1" applyAlignment="1">
      <alignment horizontal="center" vertical="center" shrinkToFit="1"/>
    </xf>
    <xf numFmtId="0" fontId="6" fillId="3" borderId="6" xfId="2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41" fontId="6" fillId="0" borderId="6" xfId="5" applyNumberFormat="1" applyFont="1" applyFill="1" applyBorder="1" applyAlignment="1">
      <alignment horizontal="right" vertical="center" shrinkToFit="1"/>
    </xf>
    <xf numFmtId="41" fontId="6" fillId="0" borderId="6" xfId="7" applyNumberFormat="1" applyFont="1" applyFill="1" applyBorder="1" applyAlignment="1">
      <alignment horizontal="right" vertical="center"/>
    </xf>
    <xf numFmtId="0" fontId="6" fillId="0" borderId="6" xfId="2" applyFont="1" applyFill="1" applyBorder="1" applyAlignment="1">
      <alignment horizontal="left" vertical="center" shrinkToFit="1"/>
    </xf>
    <xf numFmtId="0" fontId="6" fillId="0" borderId="10" xfId="2" applyFont="1" applyFill="1" applyBorder="1" applyAlignment="1">
      <alignment horizontal="center" vertical="center" shrinkToFit="1"/>
    </xf>
    <xf numFmtId="0" fontId="6" fillId="0" borderId="6" xfId="2" applyFont="1" applyFill="1" applyBorder="1" applyAlignment="1">
      <alignment horizontal="center" vertical="center"/>
    </xf>
    <xf numFmtId="49" fontId="6" fillId="0" borderId="6" xfId="2" applyNumberFormat="1" applyFont="1" applyFill="1" applyBorder="1" applyAlignment="1">
      <alignment horizontal="center" vertical="center" shrinkToFit="1"/>
    </xf>
    <xf numFmtId="49" fontId="6" fillId="0" borderId="6" xfId="2" applyNumberFormat="1" applyFont="1" applyFill="1" applyBorder="1" applyAlignment="1">
      <alignment horizontal="center" vertical="center"/>
    </xf>
    <xf numFmtId="3" fontId="6" fillId="0" borderId="6" xfId="7" applyNumberFormat="1" applyFont="1" applyFill="1" applyBorder="1" applyAlignment="1">
      <alignment horizontal="center" vertical="center"/>
    </xf>
    <xf numFmtId="41" fontId="6" fillId="0" borderId="6" xfId="3" applyNumberFormat="1" applyFont="1" applyFill="1" applyBorder="1" applyAlignment="1">
      <alignment horizontal="right" vertical="center" shrinkToFit="1"/>
    </xf>
    <xf numFmtId="0" fontId="6" fillId="0" borderId="6" xfId="3" applyFont="1" applyFill="1" applyBorder="1" applyAlignment="1">
      <alignment horizontal="left" vertical="center" shrinkToFit="1"/>
    </xf>
    <xf numFmtId="49" fontId="6" fillId="0" borderId="10" xfId="3" applyNumberFormat="1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49" fontId="6" fillId="0" borderId="6" xfId="3" applyNumberFormat="1" applyFont="1" applyFill="1" applyBorder="1" applyAlignment="1">
      <alignment horizontal="center" vertical="center"/>
    </xf>
    <xf numFmtId="3" fontId="6" fillId="0" borderId="6" xfId="7" applyNumberFormat="1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0" fillId="0" borderId="6" xfId="3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3" fontId="5" fillId="2" borderId="6" xfId="7" applyNumberFormat="1" applyFont="1" applyFill="1" applyBorder="1" applyAlignment="1">
      <alignment horizontal="center" vertical="center"/>
    </xf>
    <xf numFmtId="41" fontId="5" fillId="2" borderId="6" xfId="7" applyNumberFormat="1" applyFont="1" applyFill="1" applyBorder="1" applyAlignment="1">
      <alignment horizontal="right" vertical="center"/>
    </xf>
    <xf numFmtId="41" fontId="5" fillId="2" borderId="6" xfId="3" applyNumberFormat="1" applyFont="1" applyFill="1" applyBorder="1" applyAlignment="1">
      <alignment horizontal="right" vertical="center" shrinkToFit="1"/>
    </xf>
    <xf numFmtId="0" fontId="5" fillId="2" borderId="6" xfId="3" applyFont="1" applyFill="1" applyBorder="1" applyAlignment="1">
      <alignment horizontal="left" vertical="center" shrinkToFit="1"/>
    </xf>
    <xf numFmtId="49" fontId="5" fillId="2" borderId="10" xfId="0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176" fontId="15" fillId="0" borderId="6" xfId="6" applyNumberFormat="1" applyFont="1" applyFill="1" applyBorder="1" applyAlignment="1">
      <alignment horizontal="center" vertical="center" shrinkToFit="1"/>
    </xf>
    <xf numFmtId="41" fontId="15" fillId="0" borderId="6" xfId="6" applyNumberFormat="1" applyFont="1" applyFill="1" applyBorder="1" applyAlignment="1">
      <alignment horizontal="right" vertical="center" shrinkToFit="1"/>
    </xf>
    <xf numFmtId="176" fontId="15" fillId="0" borderId="6" xfId="6" applyNumberFormat="1" applyFont="1" applyFill="1" applyBorder="1" applyAlignment="1">
      <alignment horizontal="left" vertical="center" shrinkToFit="1"/>
    </xf>
    <xf numFmtId="0" fontId="16" fillId="0" borderId="0" xfId="0" applyFont="1">
      <alignment vertical="center"/>
    </xf>
    <xf numFmtId="49" fontId="6" fillId="3" borderId="6" xfId="2" applyNumberFormat="1" applyFont="1" applyFill="1" applyBorder="1" applyAlignment="1">
      <alignment horizontal="center" vertical="center" shrinkToFit="1"/>
    </xf>
    <xf numFmtId="49" fontId="6" fillId="3" borderId="6" xfId="2" applyNumberFormat="1" applyFont="1" applyFill="1" applyBorder="1" applyAlignment="1">
      <alignment horizontal="center" vertical="center"/>
    </xf>
    <xf numFmtId="3" fontId="6" fillId="3" borderId="6" xfId="7" applyNumberFormat="1" applyFont="1" applyFill="1" applyBorder="1" applyAlignment="1">
      <alignment horizontal="right" vertical="center"/>
    </xf>
    <xf numFmtId="0" fontId="6" fillId="3" borderId="6" xfId="2" applyFont="1" applyFill="1" applyBorder="1" applyAlignment="1">
      <alignment horizontal="left" vertical="center" shrinkToFit="1"/>
    </xf>
    <xf numFmtId="176" fontId="6" fillId="0" borderId="6" xfId="6" applyNumberFormat="1" applyFont="1" applyFill="1" applyBorder="1" applyAlignment="1">
      <alignment horizontal="center" vertical="center" shrinkToFit="1"/>
    </xf>
    <xf numFmtId="176" fontId="6" fillId="0" borderId="6" xfId="6" applyNumberFormat="1" applyFont="1" applyFill="1" applyBorder="1" applyAlignment="1">
      <alignment horizontal="left" vertical="center" shrinkToFit="1"/>
    </xf>
    <xf numFmtId="176" fontId="6" fillId="0" borderId="10" xfId="6" applyNumberFormat="1" applyFont="1" applyFill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12" xfId="0" applyBorder="1">
      <alignment vertical="center"/>
    </xf>
    <xf numFmtId="0" fontId="0" fillId="2" borderId="12" xfId="0" applyFill="1" applyBorder="1">
      <alignment vertical="center"/>
    </xf>
    <xf numFmtId="0" fontId="0" fillId="2" borderId="12" xfId="0" applyFont="1" applyFill="1" applyBorder="1">
      <alignment vertical="center"/>
    </xf>
    <xf numFmtId="0" fontId="16" fillId="2" borderId="12" xfId="0" applyFont="1" applyFill="1" applyBorder="1">
      <alignment vertical="center"/>
    </xf>
    <xf numFmtId="0" fontId="1" fillId="2" borderId="12" xfId="0" applyFont="1" applyFill="1" applyBorder="1">
      <alignment vertical="center"/>
    </xf>
    <xf numFmtId="0" fontId="17" fillId="0" borderId="6" xfId="3" applyFont="1" applyFill="1" applyBorder="1" applyAlignment="1">
      <alignment horizontal="center" vertical="center"/>
    </xf>
    <xf numFmtId="176" fontId="5" fillId="2" borderId="6" xfId="6" applyNumberFormat="1" applyFont="1" applyFill="1" applyBorder="1" applyAlignment="1">
      <alignment horizontal="center" vertical="center" shrinkToFit="1"/>
    </xf>
    <xf numFmtId="41" fontId="5" fillId="2" borderId="6" xfId="5" applyNumberFormat="1" applyFont="1" applyFill="1" applyBorder="1" applyAlignment="1">
      <alignment horizontal="right" vertical="center" shrinkToFit="1"/>
    </xf>
    <xf numFmtId="176" fontId="5" fillId="2" borderId="6" xfId="6" applyNumberFormat="1" applyFont="1" applyFill="1" applyBorder="1" applyAlignment="1">
      <alignment horizontal="left" vertical="center" shrinkToFit="1"/>
    </xf>
    <xf numFmtId="176" fontId="5" fillId="2" borderId="10" xfId="6" applyNumberFormat="1" applyFont="1" applyFill="1" applyBorder="1" applyAlignment="1">
      <alignment horizontal="center" vertical="center" shrinkToFit="1"/>
    </xf>
    <xf numFmtId="0" fontId="6" fillId="3" borderId="6" xfId="3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3" fontId="6" fillId="3" borderId="6" xfId="7" applyNumberFormat="1" applyFont="1" applyFill="1" applyBorder="1" applyAlignment="1">
      <alignment horizontal="center" vertical="center"/>
    </xf>
    <xf numFmtId="41" fontId="6" fillId="3" borderId="6" xfId="7" applyNumberFormat="1" applyFont="1" applyFill="1" applyBorder="1" applyAlignment="1">
      <alignment horizontal="right" vertical="center"/>
    </xf>
    <xf numFmtId="41" fontId="6" fillId="3" borderId="6" xfId="3" applyNumberFormat="1" applyFont="1" applyFill="1" applyBorder="1" applyAlignment="1">
      <alignment horizontal="right" vertical="center" shrinkToFit="1"/>
    </xf>
    <xf numFmtId="0" fontId="6" fillId="3" borderId="6" xfId="3" applyFont="1" applyFill="1" applyBorder="1" applyAlignment="1">
      <alignment horizontal="left" vertical="center" shrinkToFit="1"/>
    </xf>
    <xf numFmtId="49" fontId="6" fillId="3" borderId="10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76" fontId="6" fillId="2" borderId="6" xfId="6" applyNumberFormat="1" applyFont="1" applyFill="1" applyBorder="1" applyAlignment="1">
      <alignment horizontal="center" vertical="center" shrinkToFit="1"/>
    </xf>
    <xf numFmtId="49" fontId="5" fillId="2" borderId="6" xfId="2" applyNumberFormat="1" applyFont="1" applyFill="1" applyBorder="1" applyAlignment="1">
      <alignment horizontal="center" vertical="center" shrinkToFit="1"/>
    </xf>
    <xf numFmtId="49" fontId="5" fillId="2" borderId="6" xfId="2" applyNumberFormat="1" applyFont="1" applyFill="1" applyBorder="1" applyAlignment="1">
      <alignment horizontal="center" vertical="center"/>
    </xf>
    <xf numFmtId="3" fontId="5" fillId="2" borderId="6" xfId="7" applyNumberFormat="1" applyFont="1" applyFill="1" applyBorder="1" applyAlignment="1">
      <alignment horizontal="right" vertical="center"/>
    </xf>
    <xf numFmtId="0" fontId="5" fillId="2" borderId="6" xfId="2" applyFont="1" applyFill="1" applyBorder="1" applyAlignment="1">
      <alignment horizontal="left" vertical="center" shrinkToFit="1"/>
    </xf>
    <xf numFmtId="176" fontId="6" fillId="3" borderId="6" xfId="6" applyNumberFormat="1" applyFont="1" applyFill="1" applyBorder="1" applyAlignment="1">
      <alignment horizontal="center" vertical="center" shrinkToFit="1"/>
    </xf>
    <xf numFmtId="49" fontId="18" fillId="0" borderId="10" xfId="0" applyNumberFormat="1" applyFont="1" applyFill="1" applyBorder="1" applyAlignment="1">
      <alignment horizontal="center" vertical="center"/>
    </xf>
    <xf numFmtId="0" fontId="5" fillId="7" borderId="6" xfId="3" applyFont="1" applyFill="1" applyBorder="1" applyAlignment="1">
      <alignment horizontal="center" vertical="center"/>
    </xf>
    <xf numFmtId="49" fontId="5" fillId="7" borderId="6" xfId="0" applyNumberFormat="1" applyFont="1" applyFill="1" applyBorder="1" applyAlignment="1">
      <alignment horizontal="center" vertical="center"/>
    </xf>
    <xf numFmtId="3" fontId="5" fillId="7" borderId="6" xfId="7" applyNumberFormat="1" applyFont="1" applyFill="1" applyBorder="1" applyAlignment="1">
      <alignment horizontal="center" vertical="center"/>
    </xf>
    <xf numFmtId="41" fontId="5" fillId="7" borderId="6" xfId="7" applyNumberFormat="1" applyFont="1" applyFill="1" applyBorder="1" applyAlignment="1">
      <alignment horizontal="right" vertical="center"/>
    </xf>
    <xf numFmtId="0" fontId="5" fillId="7" borderId="6" xfId="3" applyFont="1" applyFill="1" applyBorder="1" applyAlignment="1">
      <alignment horizontal="left" vertical="center" shrinkToFit="1"/>
    </xf>
    <xf numFmtId="49" fontId="5" fillId="7" borderId="10" xfId="0" applyNumberFormat="1" applyFont="1" applyFill="1" applyBorder="1" applyAlignment="1">
      <alignment horizontal="center" vertical="center"/>
    </xf>
    <xf numFmtId="41" fontId="5" fillId="7" borderId="6" xfId="5" applyNumberFormat="1" applyFont="1" applyFill="1" applyBorder="1" applyAlignment="1">
      <alignment horizontal="right" vertical="center" shrinkToFit="1"/>
    </xf>
    <xf numFmtId="41" fontId="5" fillId="7" borderId="6" xfId="3" applyNumberFormat="1" applyFont="1" applyFill="1" applyBorder="1" applyAlignment="1">
      <alignment horizontal="right" vertical="center" shrinkToFit="1"/>
    </xf>
    <xf numFmtId="41" fontId="6" fillId="3" borderId="6" xfId="5" applyNumberFormat="1" applyFont="1" applyFill="1" applyBorder="1" applyAlignment="1">
      <alignment horizontal="right" vertical="center" shrinkToFit="1"/>
    </xf>
    <xf numFmtId="176" fontId="6" fillId="3" borderId="6" xfId="6" applyNumberFormat="1" applyFont="1" applyFill="1" applyBorder="1" applyAlignment="1">
      <alignment horizontal="left" vertical="center" shrinkToFit="1"/>
    </xf>
    <xf numFmtId="176" fontId="6" fillId="3" borderId="10" xfId="6" applyNumberFormat="1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left" vertical="center" shrinkToFit="1"/>
    </xf>
    <xf numFmtId="0" fontId="6" fillId="2" borderId="10" xfId="2" applyFont="1" applyFill="1" applyBorder="1" applyAlignment="1">
      <alignment horizontal="center" vertical="center" shrinkToFit="1"/>
    </xf>
    <xf numFmtId="176" fontId="6" fillId="3" borderId="10" xfId="0" applyNumberFormat="1" applyFont="1" applyFill="1" applyBorder="1" applyAlignment="1">
      <alignment horizontal="center" vertical="center"/>
    </xf>
    <xf numFmtId="176" fontId="5" fillId="3" borderId="10" xfId="0" applyNumberFormat="1" applyFont="1" applyFill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176" fontId="19" fillId="0" borderId="10" xfId="6" applyNumberFormat="1" applyFont="1" applyFill="1" applyBorder="1" applyAlignment="1">
      <alignment horizontal="center" vertical="center" shrinkToFit="1"/>
    </xf>
    <xf numFmtId="49" fontId="4" fillId="0" borderId="10" xfId="0" applyNumberFormat="1" applyFont="1" applyFill="1" applyBorder="1" applyAlignment="1">
      <alignment horizontal="center" vertical="center"/>
    </xf>
    <xf numFmtId="0" fontId="1" fillId="2" borderId="6" xfId="3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 shrinkToFit="1"/>
    </xf>
    <xf numFmtId="0" fontId="20" fillId="2" borderId="6" xfId="3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0" fontId="6" fillId="2" borderId="6" xfId="3" applyFont="1" applyFill="1" applyBorder="1" applyAlignment="1">
      <alignment horizontal="center" vertical="center"/>
    </xf>
    <xf numFmtId="3" fontId="6" fillId="2" borderId="6" xfId="7" applyNumberFormat="1" applyFont="1" applyFill="1" applyBorder="1" applyAlignment="1">
      <alignment horizontal="center" vertical="center"/>
    </xf>
    <xf numFmtId="0" fontId="6" fillId="2" borderId="6" xfId="3" applyFont="1" applyFill="1" applyBorder="1" applyAlignment="1">
      <alignment horizontal="left" vertical="center" shrinkToFit="1"/>
    </xf>
    <xf numFmtId="49" fontId="6" fillId="2" borderId="10" xfId="0" applyNumberFormat="1" applyFont="1" applyFill="1" applyBorder="1" applyAlignment="1">
      <alignment horizontal="center" vertical="center"/>
    </xf>
    <xf numFmtId="0" fontId="1" fillId="2" borderId="6" xfId="2" applyFont="1" applyFill="1" applyBorder="1" applyAlignment="1">
      <alignment horizontal="center" vertical="center"/>
    </xf>
    <xf numFmtId="0" fontId="6" fillId="0" borderId="6" xfId="4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 shrinkToFit="1"/>
    </xf>
    <xf numFmtId="0" fontId="21" fillId="3" borderId="6" xfId="3" applyFont="1" applyFill="1" applyBorder="1" applyAlignment="1">
      <alignment horizontal="center" vertical="center"/>
    </xf>
    <xf numFmtId="0" fontId="11" fillId="3" borderId="13" xfId="2" applyFont="1" applyFill="1" applyBorder="1" applyAlignment="1">
      <alignment horizontal="center" vertical="center"/>
    </xf>
    <xf numFmtId="49" fontId="11" fillId="3" borderId="13" xfId="0" applyNumberFormat="1" applyFont="1" applyFill="1" applyBorder="1" applyAlignment="1">
      <alignment horizontal="center" vertical="center"/>
    </xf>
    <xf numFmtId="176" fontId="11" fillId="0" borderId="13" xfId="0" applyNumberFormat="1" applyFont="1" applyFill="1" applyBorder="1" applyAlignment="1">
      <alignment vertical="center"/>
    </xf>
    <xf numFmtId="41" fontId="11" fillId="0" borderId="13" xfId="5" applyNumberFormat="1" applyFont="1" applyFill="1" applyBorder="1" applyAlignment="1">
      <alignment vertical="center" shrinkToFit="1"/>
    </xf>
    <xf numFmtId="176" fontId="5" fillId="0" borderId="16" xfId="0" applyNumberFormat="1" applyFont="1" applyFill="1" applyBorder="1" applyAlignment="1">
      <alignment horizontal="center" vertical="center"/>
    </xf>
    <xf numFmtId="176" fontId="5" fillId="5" borderId="15" xfId="0" applyNumberFormat="1" applyFont="1" applyFill="1" applyBorder="1" applyAlignment="1">
      <alignment horizontal="center" vertical="center"/>
    </xf>
    <xf numFmtId="0" fontId="11" fillId="3" borderId="17" xfId="3" applyFont="1" applyFill="1" applyBorder="1" applyAlignment="1">
      <alignment horizontal="center" vertical="center"/>
    </xf>
    <xf numFmtId="49" fontId="11" fillId="3" borderId="17" xfId="0" applyNumberFormat="1" applyFont="1" applyFill="1" applyBorder="1" applyAlignment="1">
      <alignment horizontal="center" vertical="center"/>
    </xf>
    <xf numFmtId="176" fontId="11" fillId="0" borderId="17" xfId="0" applyNumberFormat="1" applyFont="1" applyFill="1" applyBorder="1" applyAlignment="1">
      <alignment vertical="center"/>
    </xf>
    <xf numFmtId="176" fontId="11" fillId="0" borderId="17" xfId="6" applyNumberFormat="1" applyFont="1" applyFill="1" applyBorder="1" applyAlignment="1">
      <alignment vertical="center" shrinkToFit="1"/>
    </xf>
    <xf numFmtId="176" fontId="0" fillId="0" borderId="18" xfId="0" applyNumberFormat="1" applyFont="1" applyFill="1" applyBorder="1" applyAlignment="1">
      <alignment horizontal="center" vertical="center"/>
    </xf>
    <xf numFmtId="176" fontId="5" fillId="5" borderId="11" xfId="0" applyNumberFormat="1" applyFont="1" applyFill="1" applyBorder="1" applyAlignment="1">
      <alignment horizontal="center" vertical="center"/>
    </xf>
    <xf numFmtId="0" fontId="11" fillId="0" borderId="0" xfId="6" applyFont="1" applyBorder="1" applyAlignment="1">
      <alignment horizontal="center" vertical="center" shrinkToFit="1"/>
    </xf>
    <xf numFmtId="176" fontId="9" fillId="2" borderId="6" xfId="6" applyNumberFormat="1" applyFont="1" applyFill="1" applyBorder="1" applyAlignment="1">
      <alignment horizontal="center" vertical="center" shrinkToFit="1"/>
    </xf>
    <xf numFmtId="176" fontId="9" fillId="0" borderId="6" xfId="6" applyNumberFormat="1" applyFont="1" applyFill="1" applyBorder="1" applyAlignment="1">
      <alignment horizontal="center" vertical="center" shrinkToFit="1"/>
    </xf>
    <xf numFmtId="176" fontId="11" fillId="0" borderId="6" xfId="6" applyNumberFormat="1" applyFont="1" applyFill="1" applyBorder="1" applyAlignment="1">
      <alignment horizontal="center" vertical="center" shrinkToFit="1"/>
    </xf>
    <xf numFmtId="176" fontId="9" fillId="7" borderId="6" xfId="6" applyNumberFormat="1" applyFont="1" applyFill="1" applyBorder="1" applyAlignment="1">
      <alignment horizontal="center" vertical="center" shrinkToFit="1"/>
    </xf>
    <xf numFmtId="176" fontId="11" fillId="3" borderId="6" xfId="6" applyNumberFormat="1" applyFont="1" applyFill="1" applyBorder="1" applyAlignment="1">
      <alignment horizontal="center" vertical="center" shrinkToFit="1"/>
    </xf>
    <xf numFmtId="0" fontId="9" fillId="2" borderId="6" xfId="2" applyFont="1" applyFill="1" applyBorder="1" applyAlignment="1">
      <alignment horizontal="center" vertical="center"/>
    </xf>
    <xf numFmtId="0" fontId="9" fillId="7" borderId="6" xfId="3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22" fillId="8" borderId="6" xfId="3" applyFont="1" applyFill="1" applyBorder="1" applyAlignment="1">
      <alignment horizontal="center" vertical="center"/>
    </xf>
    <xf numFmtId="0" fontId="1" fillId="8" borderId="6" xfId="3" applyFont="1" applyFill="1" applyBorder="1" applyAlignment="1">
      <alignment horizontal="center" vertical="center"/>
    </xf>
    <xf numFmtId="49" fontId="5" fillId="8" borderId="6" xfId="0" applyNumberFormat="1" applyFont="1" applyFill="1" applyBorder="1" applyAlignment="1">
      <alignment horizontal="center" vertical="center"/>
    </xf>
    <xf numFmtId="3" fontId="5" fillId="8" borderId="6" xfId="7" applyNumberFormat="1" applyFont="1" applyFill="1" applyBorder="1" applyAlignment="1">
      <alignment horizontal="center" vertical="center"/>
    </xf>
    <xf numFmtId="41" fontId="5" fillId="8" borderId="6" xfId="7" applyNumberFormat="1" applyFont="1" applyFill="1" applyBorder="1" applyAlignment="1">
      <alignment horizontal="right" vertical="center"/>
    </xf>
    <xf numFmtId="41" fontId="5" fillId="8" borderId="6" xfId="3" applyNumberFormat="1" applyFont="1" applyFill="1" applyBorder="1" applyAlignment="1">
      <alignment horizontal="right" vertical="center" shrinkToFit="1"/>
    </xf>
    <xf numFmtId="0" fontId="5" fillId="8" borderId="6" xfId="3" applyFont="1" applyFill="1" applyBorder="1" applyAlignment="1">
      <alignment horizontal="left" vertical="center" shrinkToFit="1"/>
    </xf>
    <xf numFmtId="49" fontId="5" fillId="8" borderId="10" xfId="0" applyNumberFormat="1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center" vertical="center"/>
    </xf>
    <xf numFmtId="41" fontId="5" fillId="2" borderId="6" xfId="7" applyNumberFormat="1" applyFont="1" applyFill="1" applyBorder="1" applyAlignment="1">
      <alignment vertical="center"/>
    </xf>
    <xf numFmtId="0" fontId="1" fillId="8" borderId="12" xfId="0" applyFont="1" applyFill="1" applyBorder="1">
      <alignment vertical="center"/>
    </xf>
    <xf numFmtId="0" fontId="0" fillId="8" borderId="12" xfId="0" applyFill="1" applyBorder="1">
      <alignment vertical="center"/>
    </xf>
    <xf numFmtId="0" fontId="6" fillId="3" borderId="17" xfId="3" applyFont="1" applyFill="1" applyBorder="1" applyAlignment="1">
      <alignment horizontal="center" vertical="center"/>
    </xf>
    <xf numFmtId="49" fontId="23" fillId="0" borderId="10" xfId="0" applyNumberFormat="1" applyFont="1" applyFill="1" applyBorder="1" applyAlignment="1">
      <alignment horizontal="center" vertical="center"/>
    </xf>
    <xf numFmtId="176" fontId="11" fillId="3" borderId="6" xfId="0" applyNumberFormat="1" applyFont="1" applyFill="1" applyBorder="1" applyAlignment="1">
      <alignment vertical="center"/>
    </xf>
    <xf numFmtId="41" fontId="11" fillId="3" borderId="6" xfId="5" applyNumberFormat="1" applyFont="1" applyFill="1" applyBorder="1" applyAlignment="1">
      <alignment vertical="center" shrinkToFit="1"/>
    </xf>
    <xf numFmtId="0" fontId="21" fillId="0" borderId="6" xfId="2" applyFont="1" applyFill="1" applyBorder="1" applyAlignment="1">
      <alignment horizontal="center" vertical="center"/>
    </xf>
    <xf numFmtId="0" fontId="21" fillId="3" borderId="6" xfId="2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24" fillId="3" borderId="10" xfId="0" applyNumberFormat="1" applyFont="1" applyFill="1" applyBorder="1" applyAlignment="1">
      <alignment horizontal="center" vertical="center"/>
    </xf>
    <xf numFmtId="0" fontId="9" fillId="6" borderId="5" xfId="3" applyFont="1" applyFill="1" applyBorder="1" applyAlignment="1">
      <alignment horizontal="center" vertical="center"/>
    </xf>
    <xf numFmtId="0" fontId="11" fillId="6" borderId="5" xfId="3" applyFont="1" applyFill="1" applyBorder="1" applyAlignment="1">
      <alignment horizontal="center" vertical="center"/>
    </xf>
    <xf numFmtId="49" fontId="11" fillId="6" borderId="5" xfId="0" applyNumberFormat="1" applyFont="1" applyFill="1" applyBorder="1" applyAlignment="1">
      <alignment horizontal="center" vertical="center"/>
    </xf>
    <xf numFmtId="176" fontId="9" fillId="6" borderId="5" xfId="0" applyNumberFormat="1" applyFont="1" applyFill="1" applyBorder="1" applyAlignment="1">
      <alignment vertical="center"/>
    </xf>
    <xf numFmtId="176" fontId="0" fillId="6" borderId="9" xfId="0" applyNumberFormat="1" applyFont="1" applyFill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5" fillId="2" borderId="1" xfId="0" applyNumberFormat="1" applyFont="1" applyFill="1" applyBorder="1" applyAlignment="1">
      <alignment horizontal="left" vertical="center" wrapText="1"/>
    </xf>
    <xf numFmtId="176" fontId="5" fillId="2" borderId="2" xfId="0" applyNumberFormat="1" applyFont="1" applyFill="1" applyBorder="1" applyAlignment="1">
      <alignment horizontal="left" vertical="center"/>
    </xf>
    <xf numFmtId="176" fontId="5" fillId="2" borderId="5" xfId="0" applyNumberFormat="1" applyFont="1" applyFill="1" applyBorder="1" applyAlignment="1">
      <alignment horizontal="center" vertical="center"/>
    </xf>
    <xf numFmtId="176" fontId="5" fillId="2" borderId="5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176" fontId="5" fillId="2" borderId="9" xfId="0" applyNumberFormat="1" applyFont="1" applyFill="1" applyBorder="1" applyAlignment="1">
      <alignment horizontal="center" vertical="center"/>
    </xf>
    <xf numFmtId="176" fontId="5" fillId="2" borderId="10" xfId="0" applyNumberFormat="1" applyFont="1" applyFill="1" applyBorder="1" applyAlignment="1">
      <alignment horizontal="center" vertical="center"/>
    </xf>
    <xf numFmtId="176" fontId="5" fillId="2" borderId="11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176" fontId="14" fillId="2" borderId="5" xfId="6" applyNumberFormat="1" applyFont="1" applyFill="1" applyBorder="1" applyAlignment="1">
      <alignment horizontal="center" vertical="center" shrinkToFit="1"/>
    </xf>
    <xf numFmtId="176" fontId="14" fillId="2" borderId="9" xfId="6" applyNumberFormat="1" applyFont="1" applyFill="1" applyBorder="1" applyAlignment="1">
      <alignment horizontal="center" vertical="center" shrinkToFit="1"/>
    </xf>
    <xf numFmtId="176" fontId="2" fillId="0" borderId="19" xfId="6" applyNumberFormat="1" applyFont="1" applyBorder="1" applyAlignment="1">
      <alignment horizontal="center" vertical="center" shrinkToFit="1"/>
    </xf>
    <xf numFmtId="176" fontId="2" fillId="0" borderId="20" xfId="6" applyNumberFormat="1" applyFont="1" applyBorder="1" applyAlignment="1">
      <alignment horizontal="center" vertical="center" shrinkToFit="1"/>
    </xf>
    <xf numFmtId="176" fontId="2" fillId="0" borderId="21" xfId="6" applyNumberFormat="1" applyFont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76" fontId="14" fillId="2" borderId="6" xfId="6" applyNumberFormat="1" applyFont="1" applyFill="1" applyBorder="1" applyAlignment="1">
      <alignment horizontal="center" vertical="center" shrinkToFit="1"/>
    </xf>
    <xf numFmtId="41" fontId="14" fillId="2" borderId="5" xfId="6" applyNumberFormat="1" applyFont="1" applyFill="1" applyBorder="1" applyAlignment="1">
      <alignment horizontal="center" vertical="center" wrapText="1" shrinkToFit="1"/>
    </xf>
    <xf numFmtId="41" fontId="14" fillId="2" borderId="6" xfId="6" applyNumberFormat="1" applyFont="1" applyFill="1" applyBorder="1" applyAlignment="1">
      <alignment horizontal="center" vertical="center" shrinkToFit="1"/>
    </xf>
  </cellXfs>
  <cellStyles count="8">
    <cellStyle name="쉼표 [0] 2" xfId="7" xr:uid="{5556C29E-CC7B-4890-B401-608A57A63942}"/>
    <cellStyle name="쉼표 [0] 2 3" xfId="1" xr:uid="{F7BA6AD5-C349-438A-9894-6C0B10045583}"/>
    <cellStyle name="쉼표 [0] 4" xfId="5" xr:uid="{7F6A345F-9F7E-45C2-87E1-321A99B3E175}"/>
    <cellStyle name="표준" xfId="0" builtinId="0"/>
    <cellStyle name="표준 103" xfId="6" xr:uid="{8D2E6424-4D91-4F7C-B788-DDA0D0753C7B}"/>
    <cellStyle name="표준 3" xfId="2" xr:uid="{134291A8-53A2-41AC-B734-9DA70A9C175D}"/>
    <cellStyle name="표준 3_댐-진안안천노성산64" xfId="4" xr:uid="{2B57B087-2C21-4667-AD83-A718D7CD54D0}"/>
    <cellStyle name="표준 3_장수편입용지조서" xfId="3" xr:uid="{9BCA1E45-5F00-4D8B-BB9A-B6ECE22F71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FDC5F-B30F-4522-93A4-956C6162A871}">
  <dimension ref="A1:I19"/>
  <sheetViews>
    <sheetView tabSelected="1" zoomScale="130" zoomScaleNormal="130" workbookViewId="0">
      <selection sqref="A1:I1"/>
    </sheetView>
  </sheetViews>
  <sheetFormatPr defaultRowHeight="16.5"/>
  <sheetData>
    <row r="1" spans="1:9" ht="22.5">
      <c r="A1" s="199" t="s">
        <v>521</v>
      </c>
      <c r="B1" s="199"/>
      <c r="C1" s="199"/>
      <c r="D1" s="199"/>
      <c r="E1" s="199"/>
      <c r="F1" s="199"/>
      <c r="G1" s="199"/>
      <c r="H1" s="199"/>
      <c r="I1" s="199"/>
    </row>
    <row r="2" spans="1:9" ht="17.25" thickBot="1">
      <c r="A2" s="1"/>
      <c r="B2" s="1"/>
      <c r="C2" s="1"/>
      <c r="D2" s="1"/>
      <c r="E2" s="1"/>
      <c r="F2" s="1"/>
      <c r="G2" s="1"/>
      <c r="H2" s="1"/>
      <c r="I2" s="8" t="s">
        <v>0</v>
      </c>
    </row>
    <row r="3" spans="1:9" ht="30" customHeight="1">
      <c r="A3" s="200" t="s">
        <v>24</v>
      </c>
      <c r="B3" s="202" t="s">
        <v>23</v>
      </c>
      <c r="C3" s="202"/>
      <c r="D3" s="197" t="s">
        <v>20</v>
      </c>
      <c r="E3" s="198"/>
      <c r="F3" s="197" t="s">
        <v>21</v>
      </c>
      <c r="G3" s="198"/>
      <c r="H3" s="197" t="s">
        <v>22</v>
      </c>
      <c r="I3" s="198"/>
    </row>
    <row r="4" spans="1:9" ht="30" customHeight="1">
      <c r="A4" s="201"/>
      <c r="B4" s="4" t="s">
        <v>18</v>
      </c>
      <c r="C4" s="4" t="s">
        <v>19</v>
      </c>
      <c r="D4" s="4" t="s">
        <v>18</v>
      </c>
      <c r="E4" s="4" t="s">
        <v>19</v>
      </c>
      <c r="F4" s="4" t="s">
        <v>18</v>
      </c>
      <c r="G4" s="4" t="s">
        <v>19</v>
      </c>
      <c r="H4" s="4" t="s">
        <v>540</v>
      </c>
      <c r="I4" s="4" t="s">
        <v>541</v>
      </c>
    </row>
    <row r="5" spans="1:9" ht="30" customHeight="1">
      <c r="A5" s="2" t="s">
        <v>3</v>
      </c>
      <c r="B5" s="9">
        <f>D5+F5</f>
        <v>183</v>
      </c>
      <c r="C5" s="9">
        <f>E5+G5</f>
        <v>47455</v>
      </c>
      <c r="D5" s="9">
        <f>SUM(D6:D18)</f>
        <v>70</v>
      </c>
      <c r="E5" s="9">
        <f t="shared" ref="E5:G5" si="0">SUM(E6:E18)</f>
        <v>16987</v>
      </c>
      <c r="F5" s="9">
        <f>SUM(F6:F18)</f>
        <v>113</v>
      </c>
      <c r="G5" s="9">
        <f t="shared" si="0"/>
        <v>30468</v>
      </c>
      <c r="H5" s="9"/>
      <c r="I5" s="9"/>
    </row>
    <row r="6" spans="1:9" ht="30" customHeight="1">
      <c r="A6" s="2" t="s">
        <v>4</v>
      </c>
      <c r="B6" s="6">
        <f>D6+F6+H6</f>
        <v>5</v>
      </c>
      <c r="C6" s="6">
        <f>E6+G6+I6</f>
        <v>1173</v>
      </c>
      <c r="D6" s="5">
        <f>사업별내역!F7</f>
        <v>5</v>
      </c>
      <c r="E6" s="6">
        <f>사업별내역!G7</f>
        <v>1173</v>
      </c>
      <c r="F6" s="6"/>
      <c r="G6" s="6"/>
      <c r="H6" s="6"/>
      <c r="I6" s="6"/>
    </row>
    <row r="7" spans="1:9" ht="30" customHeight="1">
      <c r="A7" s="2" t="s">
        <v>5</v>
      </c>
      <c r="B7" s="6">
        <f t="shared" ref="B7:B19" si="1">D7+F7+H7</f>
        <v>14</v>
      </c>
      <c r="C7" s="6">
        <f t="shared" ref="C7:C19" si="2">E7+G7+I7</f>
        <v>2173</v>
      </c>
      <c r="D7" s="5">
        <f>사업별내역!F8</f>
        <v>5</v>
      </c>
      <c r="E7" s="5">
        <f>사업별내역!G8</f>
        <v>988</v>
      </c>
      <c r="F7" s="6">
        <f>사업별내역!F28</f>
        <v>9</v>
      </c>
      <c r="G7" s="6">
        <f>사업별내역!G28</f>
        <v>1185</v>
      </c>
      <c r="H7" s="6"/>
      <c r="I7" s="6"/>
    </row>
    <row r="8" spans="1:9" ht="30" customHeight="1">
      <c r="A8" s="2" t="s">
        <v>6</v>
      </c>
      <c r="B8" s="6">
        <f t="shared" si="1"/>
        <v>10</v>
      </c>
      <c r="C8" s="6">
        <f t="shared" si="2"/>
        <v>4538</v>
      </c>
      <c r="D8" s="5"/>
      <c r="E8" s="6"/>
      <c r="F8" s="6">
        <f>사업별내역!F29+사업별내역!F30+사업별내역!F31</f>
        <v>10</v>
      </c>
      <c r="G8" s="6">
        <f>사업별내역!G29+사업별내역!G30+사업별내역!G31</f>
        <v>4538</v>
      </c>
      <c r="H8" s="6"/>
      <c r="I8" s="6"/>
    </row>
    <row r="9" spans="1:9" ht="30" customHeight="1">
      <c r="A9" s="2" t="s">
        <v>7</v>
      </c>
      <c r="B9" s="6">
        <f t="shared" si="1"/>
        <v>19</v>
      </c>
      <c r="C9" s="6">
        <f t="shared" si="2"/>
        <v>3942</v>
      </c>
      <c r="D9" s="5">
        <f>사업별내역!F9+사업별내역!F10+사업별내역!F11+사업별내역!F12</f>
        <v>18</v>
      </c>
      <c r="E9" s="5">
        <f>사업별내역!G9+사업별내역!G10+사업별내역!G11+사업별내역!G12</f>
        <v>2842</v>
      </c>
      <c r="F9" s="6">
        <f>사업별내역!F32</f>
        <v>1</v>
      </c>
      <c r="G9" s="6">
        <f>사업별내역!G32</f>
        <v>1100</v>
      </c>
      <c r="H9" s="6"/>
      <c r="I9" s="6"/>
    </row>
    <row r="10" spans="1:9" ht="30" customHeight="1">
      <c r="A10" s="2" t="s">
        <v>8</v>
      </c>
      <c r="B10" s="6">
        <f t="shared" si="1"/>
        <v>18</v>
      </c>
      <c r="C10" s="6">
        <f t="shared" si="2"/>
        <v>3616</v>
      </c>
      <c r="D10" s="5">
        <f>사업별내역!F13+사업별내역!F14</f>
        <v>8</v>
      </c>
      <c r="E10" s="5">
        <f>사업별내역!G13+사업별내역!G14</f>
        <v>2000</v>
      </c>
      <c r="F10" s="6">
        <f>사업별내역!F33+사업별내역!F34</f>
        <v>10</v>
      </c>
      <c r="G10" s="6">
        <f>사업별내역!G33+사업별내역!G34</f>
        <v>1616</v>
      </c>
      <c r="H10" s="6"/>
      <c r="I10" s="6"/>
    </row>
    <row r="11" spans="1:9" ht="30" customHeight="1">
      <c r="A11" s="2" t="s">
        <v>9</v>
      </c>
      <c r="B11" s="6">
        <f t="shared" si="1"/>
        <v>5</v>
      </c>
      <c r="C11" s="6">
        <f t="shared" si="2"/>
        <v>2687</v>
      </c>
      <c r="D11" s="5">
        <f>사업별내역!F15</f>
        <v>4</v>
      </c>
      <c r="E11" s="5">
        <f>사업별내역!G15</f>
        <v>1260</v>
      </c>
      <c r="F11" s="6">
        <f>사업별내역!F35</f>
        <v>1</v>
      </c>
      <c r="G11" s="6">
        <f>사업별내역!G35</f>
        <v>1427</v>
      </c>
      <c r="H11" s="6"/>
      <c r="I11" s="6"/>
    </row>
    <row r="12" spans="1:9" ht="30" customHeight="1">
      <c r="A12" s="2" t="s">
        <v>10</v>
      </c>
      <c r="B12" s="6">
        <f t="shared" si="1"/>
        <v>28</v>
      </c>
      <c r="C12" s="6">
        <f t="shared" si="2"/>
        <v>7825</v>
      </c>
      <c r="D12" s="5">
        <f>사업별내역!F16+사업별내역!F17+사업별내역!F18</f>
        <v>10</v>
      </c>
      <c r="E12" s="5">
        <f>사업별내역!G16+사업별내역!G17+사업별내역!G18</f>
        <v>3488</v>
      </c>
      <c r="F12" s="6">
        <f>사업별내역!F36+사업별내역!F37+사업별내역!F38</f>
        <v>18</v>
      </c>
      <c r="G12" s="6">
        <f>사업별내역!G36+사업별내역!G37+사업별내역!G38</f>
        <v>4337</v>
      </c>
      <c r="H12" s="6"/>
      <c r="I12" s="6"/>
    </row>
    <row r="13" spans="1:9" ht="30" customHeight="1">
      <c r="A13" s="2" t="s">
        <v>11</v>
      </c>
      <c r="B13" s="6">
        <f t="shared" si="1"/>
        <v>26</v>
      </c>
      <c r="C13" s="6">
        <f t="shared" si="2"/>
        <v>4963</v>
      </c>
      <c r="D13" s="5">
        <f>사업별내역!F19</f>
        <v>3</v>
      </c>
      <c r="E13" s="5">
        <f>사업별내역!G19</f>
        <v>501</v>
      </c>
      <c r="F13" s="6">
        <f>사업별내역!F39+사업별내역!F40+사업별내역!F41+사업별내역!F42</f>
        <v>23</v>
      </c>
      <c r="G13" s="6">
        <f>사업별내역!G39+사업별내역!G40+사업별내역!G41+사업별내역!G42</f>
        <v>4462</v>
      </c>
      <c r="H13" s="6"/>
      <c r="I13" s="6"/>
    </row>
    <row r="14" spans="1:9" ht="30" customHeight="1">
      <c r="A14" s="2" t="s">
        <v>12</v>
      </c>
      <c r="B14" s="6">
        <f t="shared" si="1"/>
        <v>10</v>
      </c>
      <c r="C14" s="6">
        <f t="shared" si="2"/>
        <v>2371</v>
      </c>
      <c r="D14" s="5">
        <f>사업별내역!F20+사업별내역!F21+사업별내역!F22</f>
        <v>8</v>
      </c>
      <c r="E14" s="5">
        <f>사업별내역!G20+사업별내역!G21+사업별내역!G22</f>
        <v>1795</v>
      </c>
      <c r="F14" s="6">
        <f>사업별내역!F43</f>
        <v>2</v>
      </c>
      <c r="G14" s="6">
        <f>사업별내역!G43</f>
        <v>576</v>
      </c>
      <c r="H14" s="6"/>
      <c r="I14" s="6"/>
    </row>
    <row r="15" spans="1:9" ht="30" customHeight="1">
      <c r="A15" s="2" t="s">
        <v>13</v>
      </c>
      <c r="B15" s="6">
        <f t="shared" si="1"/>
        <v>10</v>
      </c>
      <c r="C15" s="6">
        <f t="shared" si="2"/>
        <v>4002</v>
      </c>
      <c r="D15" s="5">
        <f>사업별내역!F23</f>
        <v>1</v>
      </c>
      <c r="E15" s="5">
        <f>사업별내역!G23</f>
        <v>746</v>
      </c>
      <c r="F15" s="6">
        <f>사업별내역!F44+사업별내역!F45</f>
        <v>9</v>
      </c>
      <c r="G15" s="6">
        <f>사업별내역!G44+사업별내역!G45</f>
        <v>3256</v>
      </c>
      <c r="H15" s="6"/>
      <c r="I15" s="6"/>
    </row>
    <row r="16" spans="1:9" ht="30" customHeight="1">
      <c r="A16" s="2" t="s">
        <v>14</v>
      </c>
      <c r="B16" s="6">
        <f t="shared" si="1"/>
        <v>32</v>
      </c>
      <c r="C16" s="6">
        <f t="shared" si="2"/>
        <v>7085</v>
      </c>
      <c r="D16" s="5">
        <f>사업별내역!F24</f>
        <v>6</v>
      </c>
      <c r="E16" s="5">
        <f>사업별내역!G24</f>
        <v>998</v>
      </c>
      <c r="F16" s="6">
        <f>사업별내역!F46+사업별내역!F47+사업별내역!F48+사업별내역!F49+사업별내역!F50</f>
        <v>26</v>
      </c>
      <c r="G16" s="6">
        <f>사업별내역!G46+사업별내역!G47+사업별내역!G48+사업별내역!G49+사업별내역!G50</f>
        <v>6087</v>
      </c>
      <c r="H16" s="6"/>
      <c r="I16" s="6"/>
    </row>
    <row r="17" spans="1:9" ht="30" customHeight="1">
      <c r="A17" s="2" t="s">
        <v>15</v>
      </c>
      <c r="B17" s="6">
        <f t="shared" si="1"/>
        <v>4</v>
      </c>
      <c r="C17" s="6">
        <f t="shared" si="2"/>
        <v>2318</v>
      </c>
      <c r="D17" s="5">
        <f>사업별내역!F25+사업별내역!F26</f>
        <v>2</v>
      </c>
      <c r="E17" s="5">
        <f>사업별내역!G25+사업별내역!G26</f>
        <v>1196</v>
      </c>
      <c r="F17" s="6">
        <f>사업별내역!F51</f>
        <v>2</v>
      </c>
      <c r="G17" s="6">
        <f>사업별내역!G51</f>
        <v>1122</v>
      </c>
      <c r="H17" s="6"/>
      <c r="I17" s="6"/>
    </row>
    <row r="18" spans="1:9" ht="30" customHeight="1">
      <c r="A18" s="2" t="s">
        <v>16</v>
      </c>
      <c r="B18" s="6">
        <f t="shared" si="1"/>
        <v>2</v>
      </c>
      <c r="C18" s="6">
        <f t="shared" si="2"/>
        <v>762</v>
      </c>
      <c r="D18" s="5"/>
      <c r="E18" s="6"/>
      <c r="F18" s="6">
        <f>사업별내역!F52</f>
        <v>2</v>
      </c>
      <c r="G18" s="6">
        <f>사업별내역!G52</f>
        <v>762</v>
      </c>
      <c r="H18" s="6"/>
      <c r="I18" s="6"/>
    </row>
    <row r="19" spans="1:9" ht="30" hidden="1" customHeight="1" thickBot="1">
      <c r="A19" s="3" t="s">
        <v>17</v>
      </c>
      <c r="B19" s="6">
        <f t="shared" si="1"/>
        <v>0</v>
      </c>
      <c r="C19" s="6">
        <f t="shared" si="2"/>
        <v>0</v>
      </c>
      <c r="D19" s="5"/>
      <c r="E19" s="6"/>
      <c r="F19" s="6"/>
      <c r="G19" s="6"/>
      <c r="H19" s="6"/>
      <c r="I19" s="6"/>
    </row>
  </sheetData>
  <mergeCells count="6">
    <mergeCell ref="D3:E3"/>
    <mergeCell ref="F3:G3"/>
    <mergeCell ref="H3:I3"/>
    <mergeCell ref="A1:I1"/>
    <mergeCell ref="A3:A4"/>
    <mergeCell ref="B3:C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12F5-A934-476D-8115-C4C5D6ACD968}">
  <dimension ref="A1:H52"/>
  <sheetViews>
    <sheetView workbookViewId="0">
      <selection activeCell="M7" sqref="M7"/>
    </sheetView>
  </sheetViews>
  <sheetFormatPr defaultRowHeight="16.5"/>
  <cols>
    <col min="7" max="7" width="10.375" customWidth="1"/>
  </cols>
  <sheetData>
    <row r="1" spans="1:8" ht="22.5">
      <c r="A1" s="199" t="s">
        <v>618</v>
      </c>
      <c r="B1" s="199"/>
      <c r="C1" s="199"/>
      <c r="D1" s="199"/>
      <c r="E1" s="199"/>
      <c r="F1" s="199"/>
      <c r="G1" s="199"/>
      <c r="H1" s="199"/>
    </row>
    <row r="2" spans="1:8" ht="27.75" thickBot="1">
      <c r="A2" s="10"/>
      <c r="B2" s="10"/>
      <c r="C2" s="10"/>
      <c r="D2" s="10"/>
      <c r="E2" s="22"/>
      <c r="F2" s="8"/>
      <c r="G2" s="31"/>
      <c r="H2" s="7" t="s">
        <v>37</v>
      </c>
    </row>
    <row r="3" spans="1:8" ht="16.5" customHeight="1">
      <c r="A3" s="207" t="s">
        <v>25</v>
      </c>
      <c r="B3" s="202" t="s">
        <v>26</v>
      </c>
      <c r="C3" s="202"/>
      <c r="D3" s="202"/>
      <c r="E3" s="202"/>
      <c r="F3" s="202" t="s">
        <v>18</v>
      </c>
      <c r="G3" s="203" t="s">
        <v>36</v>
      </c>
      <c r="H3" s="205" t="s">
        <v>38</v>
      </c>
    </row>
    <row r="4" spans="1:8" ht="24" customHeight="1">
      <c r="A4" s="208"/>
      <c r="B4" s="4" t="s">
        <v>27</v>
      </c>
      <c r="C4" s="4" t="s">
        <v>29</v>
      </c>
      <c r="D4" s="4" t="s">
        <v>34</v>
      </c>
      <c r="E4" s="23" t="s">
        <v>35</v>
      </c>
      <c r="F4" s="209"/>
      <c r="G4" s="204"/>
      <c r="H4" s="206"/>
    </row>
    <row r="5" spans="1:8" ht="24.95" customHeight="1">
      <c r="A5" s="11" t="s">
        <v>23</v>
      </c>
      <c r="B5" s="14"/>
      <c r="C5" s="13"/>
      <c r="D5" s="13"/>
      <c r="E5" s="13"/>
      <c r="F5" s="28">
        <f>F6+F27</f>
        <v>183</v>
      </c>
      <c r="G5" s="28">
        <f>G6+G27</f>
        <v>47455</v>
      </c>
      <c r="H5" s="34"/>
    </row>
    <row r="6" spans="1:8" ht="24.95" customHeight="1">
      <c r="A6" s="12" t="s">
        <v>20</v>
      </c>
      <c r="B6" s="15" t="s">
        <v>617</v>
      </c>
      <c r="C6" s="15"/>
      <c r="D6" s="15"/>
      <c r="E6" s="24"/>
      <c r="F6" s="29">
        <f>SUM(F7:F26)</f>
        <v>70</v>
      </c>
      <c r="G6" s="29">
        <f>SUM(G7:G26)</f>
        <v>16987</v>
      </c>
      <c r="H6" s="35"/>
    </row>
    <row r="7" spans="1:8" ht="24.95" customHeight="1">
      <c r="A7" s="12" t="s">
        <v>20</v>
      </c>
      <c r="B7" s="50" t="s">
        <v>1</v>
      </c>
      <c r="C7" s="16" t="s">
        <v>33</v>
      </c>
      <c r="D7" s="16" t="s">
        <v>93</v>
      </c>
      <c r="E7" s="25" t="s">
        <v>233</v>
      </c>
      <c r="F7" s="30">
        <v>5</v>
      </c>
      <c r="G7" s="32">
        <f>'지정조서(계류보전,사방댐,유역관리)'!H12</f>
        <v>1173</v>
      </c>
      <c r="H7" s="131"/>
    </row>
    <row r="8" spans="1:8" ht="24.95" customHeight="1">
      <c r="A8" s="12" t="s">
        <v>20</v>
      </c>
      <c r="B8" s="50" t="s">
        <v>105</v>
      </c>
      <c r="C8" s="16" t="s">
        <v>149</v>
      </c>
      <c r="D8" s="16" t="s">
        <v>150</v>
      </c>
      <c r="E8" s="25" t="s">
        <v>153</v>
      </c>
      <c r="F8" s="30">
        <v>5</v>
      </c>
      <c r="G8" s="32">
        <f>'지정조서(계류보전,사방댐,유역관리)'!H18</f>
        <v>988</v>
      </c>
      <c r="H8" s="132"/>
    </row>
    <row r="9" spans="1:8" ht="24.95" customHeight="1">
      <c r="A9" s="12" t="s">
        <v>20</v>
      </c>
      <c r="B9" s="50" t="s">
        <v>107</v>
      </c>
      <c r="C9" s="16" t="s">
        <v>161</v>
      </c>
      <c r="D9" s="16" t="s">
        <v>162</v>
      </c>
      <c r="E9" s="25" t="s">
        <v>163</v>
      </c>
      <c r="F9" s="30">
        <v>6</v>
      </c>
      <c r="G9" s="32">
        <f>'지정조서(계류보전,사방댐,유역관리)'!H25</f>
        <v>473</v>
      </c>
      <c r="H9" s="131"/>
    </row>
    <row r="10" spans="1:8" ht="24.95" customHeight="1">
      <c r="A10" s="12" t="s">
        <v>20</v>
      </c>
      <c r="B10" s="50" t="s">
        <v>107</v>
      </c>
      <c r="C10" s="16" t="s">
        <v>171</v>
      </c>
      <c r="D10" s="16" t="s">
        <v>172</v>
      </c>
      <c r="E10" s="25" t="s">
        <v>576</v>
      </c>
      <c r="F10" s="30">
        <v>3</v>
      </c>
      <c r="G10" s="32">
        <f>'지정조서(계류보전,사방댐,유역관리)'!H29</f>
        <v>308</v>
      </c>
      <c r="H10" s="131"/>
    </row>
    <row r="11" spans="1:8" ht="24.95" customHeight="1">
      <c r="A11" s="12" t="s">
        <v>20</v>
      </c>
      <c r="B11" s="50" t="s">
        <v>107</v>
      </c>
      <c r="C11" s="16" t="s">
        <v>196</v>
      </c>
      <c r="D11" s="16" t="s">
        <v>197</v>
      </c>
      <c r="E11" s="25" t="s">
        <v>198</v>
      </c>
      <c r="F11" s="30">
        <v>3</v>
      </c>
      <c r="G11" s="32">
        <f>'지정조서(계류보전,사방댐,유역관리)'!H33</f>
        <v>1073</v>
      </c>
      <c r="H11" s="131"/>
    </row>
    <row r="12" spans="1:8" ht="24.95" customHeight="1">
      <c r="A12" s="12" t="s">
        <v>20</v>
      </c>
      <c r="B12" s="50" t="s">
        <v>107</v>
      </c>
      <c r="C12" s="16" t="s">
        <v>171</v>
      </c>
      <c r="D12" s="16" t="s">
        <v>527</v>
      </c>
      <c r="E12" s="25" t="s">
        <v>533</v>
      </c>
      <c r="F12" s="30">
        <v>6</v>
      </c>
      <c r="G12" s="32">
        <f>'지정조서(계류보전,사방댐,유역관리)'!H40</f>
        <v>988</v>
      </c>
      <c r="H12" s="131"/>
    </row>
    <row r="13" spans="1:8" ht="24.95" customHeight="1">
      <c r="A13" s="12" t="s">
        <v>20</v>
      </c>
      <c r="B13" s="50" t="s">
        <v>2</v>
      </c>
      <c r="C13" s="16" t="s">
        <v>31</v>
      </c>
      <c r="D13" s="16" t="s">
        <v>64</v>
      </c>
      <c r="E13" s="25" t="s">
        <v>65</v>
      </c>
      <c r="F13" s="30">
        <v>4</v>
      </c>
      <c r="G13" s="32">
        <f>'지정조서(계류보전,사방댐,유역관리)'!H50</f>
        <v>639</v>
      </c>
      <c r="H13" s="131"/>
    </row>
    <row r="14" spans="1:8" ht="24.95" customHeight="1">
      <c r="A14" s="12" t="s">
        <v>20</v>
      </c>
      <c r="B14" s="50" t="s">
        <v>2</v>
      </c>
      <c r="C14" s="16" t="s">
        <v>30</v>
      </c>
      <c r="D14" s="16" t="s">
        <v>84</v>
      </c>
      <c r="E14" s="25" t="s">
        <v>85</v>
      </c>
      <c r="F14" s="30">
        <v>4</v>
      </c>
      <c r="G14" s="32">
        <v>1361</v>
      </c>
      <c r="H14" s="131"/>
    </row>
    <row r="15" spans="1:8" ht="24.95" customHeight="1">
      <c r="A15" s="12" t="s">
        <v>20</v>
      </c>
      <c r="B15" s="50" t="s">
        <v>108</v>
      </c>
      <c r="C15" s="16" t="s">
        <v>395</v>
      </c>
      <c r="D15" s="16" t="s">
        <v>396</v>
      </c>
      <c r="E15" s="25" t="s">
        <v>402</v>
      </c>
      <c r="F15" s="30">
        <v>4</v>
      </c>
      <c r="G15" s="32">
        <v>1260</v>
      </c>
      <c r="H15" s="36"/>
    </row>
    <row r="16" spans="1:8" ht="24.95" customHeight="1">
      <c r="A16" s="12" t="s">
        <v>20</v>
      </c>
      <c r="B16" s="50" t="s">
        <v>10</v>
      </c>
      <c r="C16" s="16" t="s">
        <v>176</v>
      </c>
      <c r="D16" s="16" t="s">
        <v>177</v>
      </c>
      <c r="E16" s="25" t="s">
        <v>178</v>
      </c>
      <c r="F16" s="30">
        <v>2</v>
      </c>
      <c r="G16" s="32">
        <v>1038</v>
      </c>
      <c r="H16" s="131"/>
    </row>
    <row r="17" spans="1:8" ht="24.95" customHeight="1">
      <c r="A17" s="12" t="s">
        <v>20</v>
      </c>
      <c r="B17" s="50" t="s">
        <v>109</v>
      </c>
      <c r="C17" s="16" t="s">
        <v>184</v>
      </c>
      <c r="D17" s="16" t="s">
        <v>414</v>
      </c>
      <c r="E17" s="25" t="s">
        <v>421</v>
      </c>
      <c r="F17" s="30">
        <v>6</v>
      </c>
      <c r="G17" s="32">
        <v>889</v>
      </c>
      <c r="H17" s="131"/>
    </row>
    <row r="18" spans="1:8" ht="24.95" customHeight="1">
      <c r="A18" s="12" t="s">
        <v>20</v>
      </c>
      <c r="B18" s="50" t="s">
        <v>430</v>
      </c>
      <c r="C18" s="16" t="s">
        <v>184</v>
      </c>
      <c r="D18" s="16" t="s">
        <v>414</v>
      </c>
      <c r="E18" s="25" t="s">
        <v>432</v>
      </c>
      <c r="F18" s="30">
        <v>2</v>
      </c>
      <c r="G18" s="32">
        <v>1561</v>
      </c>
      <c r="H18" s="131"/>
    </row>
    <row r="19" spans="1:8" ht="24.95" customHeight="1">
      <c r="A19" s="12" t="s">
        <v>20</v>
      </c>
      <c r="B19" s="50" t="s">
        <v>11</v>
      </c>
      <c r="C19" s="16" t="s">
        <v>32</v>
      </c>
      <c r="D19" s="16" t="s">
        <v>52</v>
      </c>
      <c r="E19" s="25" t="s">
        <v>53</v>
      </c>
      <c r="F19" s="30">
        <v>3</v>
      </c>
      <c r="G19" s="32">
        <v>501</v>
      </c>
      <c r="H19" s="131"/>
    </row>
    <row r="20" spans="1:8" ht="24.95" customHeight="1">
      <c r="A20" s="12" t="s">
        <v>20</v>
      </c>
      <c r="B20" s="50" t="s">
        <v>98</v>
      </c>
      <c r="C20" s="16" t="s">
        <v>126</v>
      </c>
      <c r="D20" s="16" t="s">
        <v>127</v>
      </c>
      <c r="E20" s="25" t="s">
        <v>128</v>
      </c>
      <c r="F20" s="30">
        <v>1</v>
      </c>
      <c r="G20" s="32">
        <v>499</v>
      </c>
      <c r="H20" s="36"/>
    </row>
    <row r="21" spans="1:8" s="78" customFormat="1" ht="24.95" customHeight="1">
      <c r="A21" s="12" t="s">
        <v>20</v>
      </c>
      <c r="B21" s="50" t="s">
        <v>98</v>
      </c>
      <c r="C21" s="16" t="s">
        <v>126</v>
      </c>
      <c r="D21" s="16" t="s">
        <v>251</v>
      </c>
      <c r="E21" s="25" t="s">
        <v>258</v>
      </c>
      <c r="F21" s="186">
        <v>3</v>
      </c>
      <c r="G21" s="187">
        <v>859</v>
      </c>
      <c r="H21" s="132"/>
    </row>
    <row r="22" spans="1:8" ht="24.95" customHeight="1">
      <c r="A22" s="12" t="s">
        <v>20</v>
      </c>
      <c r="B22" s="50" t="s">
        <v>98</v>
      </c>
      <c r="C22" s="16" t="s">
        <v>237</v>
      </c>
      <c r="D22" s="16" t="s">
        <v>238</v>
      </c>
      <c r="E22" s="25" t="s">
        <v>244</v>
      </c>
      <c r="F22" s="30">
        <v>4</v>
      </c>
      <c r="G22" s="32">
        <v>437</v>
      </c>
      <c r="H22" s="36"/>
    </row>
    <row r="23" spans="1:8" ht="24.95" customHeight="1">
      <c r="A23" s="12" t="s">
        <v>20</v>
      </c>
      <c r="B23" s="50" t="s">
        <v>100</v>
      </c>
      <c r="C23" s="16" t="s">
        <v>100</v>
      </c>
      <c r="D23" s="16" t="s">
        <v>378</v>
      </c>
      <c r="E23" s="25" t="s">
        <v>412</v>
      </c>
      <c r="F23" s="30">
        <v>1</v>
      </c>
      <c r="G23" s="32">
        <v>746</v>
      </c>
      <c r="H23" s="36"/>
    </row>
    <row r="24" spans="1:8" ht="24.95" customHeight="1">
      <c r="A24" s="12" t="s">
        <v>20</v>
      </c>
      <c r="B24" s="50" t="s">
        <v>101</v>
      </c>
      <c r="C24" s="16" t="s">
        <v>303</v>
      </c>
      <c r="D24" s="16" t="s">
        <v>304</v>
      </c>
      <c r="E24" s="25" t="s">
        <v>312</v>
      </c>
      <c r="F24" s="30">
        <v>6</v>
      </c>
      <c r="G24" s="32">
        <v>998</v>
      </c>
      <c r="H24" s="36"/>
    </row>
    <row r="25" spans="1:8" ht="24.95" customHeight="1">
      <c r="A25" s="12" t="s">
        <v>20</v>
      </c>
      <c r="B25" s="180" t="s">
        <v>103</v>
      </c>
      <c r="C25" s="150" t="s">
        <v>460</v>
      </c>
      <c r="D25" s="150" t="s">
        <v>461</v>
      </c>
      <c r="E25" s="151" t="s">
        <v>462</v>
      </c>
      <c r="F25" s="152">
        <v>1</v>
      </c>
      <c r="G25" s="153">
        <v>732</v>
      </c>
      <c r="H25" s="154"/>
    </row>
    <row r="26" spans="1:8" ht="24.95" customHeight="1" thickBot="1">
      <c r="A26" s="12" t="s">
        <v>20</v>
      </c>
      <c r="B26" s="180" t="s">
        <v>103</v>
      </c>
      <c r="C26" s="150" t="s">
        <v>472</v>
      </c>
      <c r="D26" s="150" t="s">
        <v>218</v>
      </c>
      <c r="E26" s="151" t="s">
        <v>473</v>
      </c>
      <c r="F26" s="152">
        <v>1</v>
      </c>
      <c r="G26" s="153">
        <v>464</v>
      </c>
      <c r="H26" s="154"/>
    </row>
    <row r="27" spans="1:8" ht="24.95" customHeight="1">
      <c r="A27" s="161" t="s">
        <v>110</v>
      </c>
      <c r="B27" s="192" t="s">
        <v>376</v>
      </c>
      <c r="C27" s="193"/>
      <c r="D27" s="193"/>
      <c r="E27" s="194"/>
      <c r="F27" s="195">
        <f>SUM(F28:F52)</f>
        <v>113</v>
      </c>
      <c r="G27" s="195">
        <f>SUM(G28:G52)</f>
        <v>30468</v>
      </c>
      <c r="H27" s="196"/>
    </row>
    <row r="28" spans="1:8" ht="24.95" customHeight="1">
      <c r="A28" s="155" t="s">
        <v>616</v>
      </c>
      <c r="B28" s="184" t="s">
        <v>105</v>
      </c>
      <c r="C28" s="156" t="s">
        <v>149</v>
      </c>
      <c r="D28" s="156" t="s">
        <v>150</v>
      </c>
      <c r="E28" s="157" t="s">
        <v>362</v>
      </c>
      <c r="F28" s="158">
        <v>9</v>
      </c>
      <c r="G28" s="159">
        <f>'지정조서(계류보전,사방댐,유역관리)'!H113</f>
        <v>1185</v>
      </c>
      <c r="H28" s="160"/>
    </row>
    <row r="29" spans="1:8" ht="24.95" customHeight="1">
      <c r="A29" s="155" t="s">
        <v>616</v>
      </c>
      <c r="B29" s="50" t="s">
        <v>106</v>
      </c>
      <c r="C29" s="21" t="s">
        <v>223</v>
      </c>
      <c r="D29" s="21" t="s">
        <v>224</v>
      </c>
      <c r="E29" s="25" t="s">
        <v>230</v>
      </c>
      <c r="F29" s="30">
        <v>3</v>
      </c>
      <c r="G29" s="33">
        <v>1772</v>
      </c>
      <c r="H29" s="133"/>
    </row>
    <row r="30" spans="1:8" ht="24.95" customHeight="1">
      <c r="A30" s="155" t="s">
        <v>616</v>
      </c>
      <c r="B30" s="63" t="s">
        <v>106</v>
      </c>
      <c r="C30" s="19" t="s">
        <v>371</v>
      </c>
      <c r="D30" s="19" t="s">
        <v>372</v>
      </c>
      <c r="E30" s="26" t="s">
        <v>373</v>
      </c>
      <c r="F30" s="30">
        <v>1</v>
      </c>
      <c r="G30" s="33">
        <v>1552</v>
      </c>
      <c r="H30" s="133"/>
    </row>
    <row r="31" spans="1:8" ht="24.95" customHeight="1">
      <c r="A31" s="155" t="s">
        <v>616</v>
      </c>
      <c r="B31" s="63" t="s">
        <v>106</v>
      </c>
      <c r="C31" s="19" t="s">
        <v>377</v>
      </c>
      <c r="D31" s="19" t="s">
        <v>378</v>
      </c>
      <c r="E31" s="26" t="s">
        <v>305</v>
      </c>
      <c r="F31" s="30">
        <v>6</v>
      </c>
      <c r="G31" s="33">
        <v>1214</v>
      </c>
      <c r="H31" s="133"/>
    </row>
    <row r="32" spans="1:8" ht="24.95" customHeight="1">
      <c r="A32" s="155" t="s">
        <v>616</v>
      </c>
      <c r="B32" s="63" t="s">
        <v>107</v>
      </c>
      <c r="C32" s="19" t="s">
        <v>171</v>
      </c>
      <c r="D32" s="19" t="s">
        <v>172</v>
      </c>
      <c r="E32" s="26" t="s">
        <v>173</v>
      </c>
      <c r="F32" s="30">
        <v>1</v>
      </c>
      <c r="G32" s="33">
        <v>1100</v>
      </c>
      <c r="H32" s="133"/>
    </row>
    <row r="33" spans="1:8" ht="24.95" customHeight="1">
      <c r="A33" s="155" t="s">
        <v>616</v>
      </c>
      <c r="B33" s="63" t="s">
        <v>2</v>
      </c>
      <c r="C33" s="19" t="s">
        <v>476</v>
      </c>
      <c r="D33" s="19" t="s">
        <v>477</v>
      </c>
      <c r="E33" s="26" t="s">
        <v>418</v>
      </c>
      <c r="F33" s="30">
        <v>6</v>
      </c>
      <c r="G33" s="33">
        <v>836</v>
      </c>
      <c r="H33" s="34"/>
    </row>
    <row r="34" spans="1:8" ht="24.95" customHeight="1">
      <c r="A34" s="155" t="s">
        <v>616</v>
      </c>
      <c r="B34" s="63" t="s">
        <v>2</v>
      </c>
      <c r="C34" s="19" t="s">
        <v>494</v>
      </c>
      <c r="D34" s="19" t="s">
        <v>495</v>
      </c>
      <c r="E34" s="26" t="s">
        <v>497</v>
      </c>
      <c r="F34" s="30">
        <v>4</v>
      </c>
      <c r="G34" s="33">
        <v>780</v>
      </c>
      <c r="H34" s="34"/>
    </row>
    <row r="35" spans="1:8" ht="24.95" customHeight="1">
      <c r="A35" s="155" t="s">
        <v>616</v>
      </c>
      <c r="B35" s="63" t="s">
        <v>108</v>
      </c>
      <c r="C35" s="19" t="s">
        <v>395</v>
      </c>
      <c r="D35" s="19" t="s">
        <v>396</v>
      </c>
      <c r="E35" s="26" t="s">
        <v>408</v>
      </c>
      <c r="F35" s="30">
        <v>1</v>
      </c>
      <c r="G35" s="33">
        <v>1427</v>
      </c>
      <c r="H35" s="34"/>
    </row>
    <row r="36" spans="1:8" ht="24.95" customHeight="1">
      <c r="A36" s="155" t="s">
        <v>616</v>
      </c>
      <c r="B36" s="50" t="s">
        <v>109</v>
      </c>
      <c r="C36" s="16" t="s">
        <v>184</v>
      </c>
      <c r="D36" s="16" t="s">
        <v>185</v>
      </c>
      <c r="E36" s="25" t="s">
        <v>234</v>
      </c>
      <c r="F36" s="30">
        <v>4</v>
      </c>
      <c r="G36" s="33">
        <v>1642</v>
      </c>
      <c r="H36" s="133"/>
    </row>
    <row r="37" spans="1:8" ht="24.95" customHeight="1">
      <c r="A37" s="155" t="s">
        <v>616</v>
      </c>
      <c r="B37" s="50" t="s">
        <v>109</v>
      </c>
      <c r="C37" s="16" t="s">
        <v>435</v>
      </c>
      <c r="D37" s="16" t="s">
        <v>436</v>
      </c>
      <c r="E37" s="25" t="s">
        <v>442</v>
      </c>
      <c r="F37" s="30">
        <v>9</v>
      </c>
      <c r="G37" s="33">
        <v>1545</v>
      </c>
      <c r="H37" s="133"/>
    </row>
    <row r="38" spans="1:8" ht="24.95" customHeight="1">
      <c r="A38" s="155" t="s">
        <v>616</v>
      </c>
      <c r="B38" s="50" t="s">
        <v>109</v>
      </c>
      <c r="C38" s="16" t="s">
        <v>435</v>
      </c>
      <c r="D38" s="16" t="s">
        <v>436</v>
      </c>
      <c r="E38" s="25" t="s">
        <v>445</v>
      </c>
      <c r="F38" s="30">
        <v>5</v>
      </c>
      <c r="G38" s="33">
        <v>1150</v>
      </c>
      <c r="H38" s="133"/>
    </row>
    <row r="39" spans="1:8" ht="24.95" customHeight="1">
      <c r="A39" s="155" t="s">
        <v>616</v>
      </c>
      <c r="B39" s="63" t="s">
        <v>96</v>
      </c>
      <c r="C39" s="19" t="s">
        <v>32</v>
      </c>
      <c r="D39" s="19" t="s">
        <v>113</v>
      </c>
      <c r="E39" s="26" t="s">
        <v>114</v>
      </c>
      <c r="F39" s="30">
        <v>4</v>
      </c>
      <c r="G39" s="33">
        <v>869</v>
      </c>
      <c r="H39" s="133"/>
    </row>
    <row r="40" spans="1:8" ht="24.95" customHeight="1">
      <c r="A40" s="155" t="s">
        <v>616</v>
      </c>
      <c r="B40" s="63" t="s">
        <v>96</v>
      </c>
      <c r="C40" s="19" t="s">
        <v>31</v>
      </c>
      <c r="D40" s="19" t="s">
        <v>259</v>
      </c>
      <c r="E40" s="26" t="s">
        <v>260</v>
      </c>
      <c r="F40" s="30">
        <v>4</v>
      </c>
      <c r="G40" s="33">
        <v>896</v>
      </c>
      <c r="H40" s="133"/>
    </row>
    <row r="41" spans="1:8" ht="24.95" customHeight="1">
      <c r="A41" s="155" t="s">
        <v>616</v>
      </c>
      <c r="B41" s="63" t="s">
        <v>96</v>
      </c>
      <c r="C41" s="19" t="s">
        <v>272</v>
      </c>
      <c r="D41" s="19" t="s">
        <v>273</v>
      </c>
      <c r="E41" s="26" t="s">
        <v>287</v>
      </c>
      <c r="F41" s="30">
        <v>11</v>
      </c>
      <c r="G41" s="33">
        <v>1373</v>
      </c>
      <c r="H41" s="133"/>
    </row>
    <row r="42" spans="1:8" ht="24.95" customHeight="1">
      <c r="A42" s="155" t="s">
        <v>616</v>
      </c>
      <c r="B42" s="63" t="s">
        <v>96</v>
      </c>
      <c r="C42" s="19" t="s">
        <v>294</v>
      </c>
      <c r="D42" s="19" t="s">
        <v>295</v>
      </c>
      <c r="E42" s="26" t="s">
        <v>300</v>
      </c>
      <c r="F42" s="30">
        <v>4</v>
      </c>
      <c r="G42" s="33">
        <v>1324</v>
      </c>
      <c r="H42" s="133"/>
    </row>
    <row r="43" spans="1:8" ht="24.95" customHeight="1">
      <c r="A43" s="155" t="s">
        <v>616</v>
      </c>
      <c r="B43" s="63" t="s">
        <v>98</v>
      </c>
      <c r="C43" s="19" t="s">
        <v>126</v>
      </c>
      <c r="D43" s="19" t="s">
        <v>127</v>
      </c>
      <c r="E43" s="26" t="s">
        <v>134</v>
      </c>
      <c r="F43" s="30">
        <v>2</v>
      </c>
      <c r="G43" s="33">
        <v>576</v>
      </c>
      <c r="H43" s="133"/>
    </row>
    <row r="44" spans="1:8" ht="24.95" customHeight="1">
      <c r="A44" s="155" t="s">
        <v>616</v>
      </c>
      <c r="B44" s="63" t="s">
        <v>100</v>
      </c>
      <c r="C44" s="19" t="s">
        <v>100</v>
      </c>
      <c r="D44" s="19" t="s">
        <v>201</v>
      </c>
      <c r="E44" s="26" t="s">
        <v>202</v>
      </c>
      <c r="F44" s="30">
        <v>7</v>
      </c>
      <c r="G44" s="33">
        <v>1600</v>
      </c>
      <c r="H44" s="133"/>
    </row>
    <row r="45" spans="1:8" ht="24.95" customHeight="1">
      <c r="A45" s="155" t="s">
        <v>616</v>
      </c>
      <c r="B45" s="63" t="s">
        <v>100</v>
      </c>
      <c r="C45" s="19" t="s">
        <v>217</v>
      </c>
      <c r="D45" s="19" t="s">
        <v>218</v>
      </c>
      <c r="E45" s="26" t="s">
        <v>222</v>
      </c>
      <c r="F45" s="30">
        <v>2</v>
      </c>
      <c r="G45" s="33">
        <v>1656</v>
      </c>
      <c r="H45" s="133"/>
    </row>
    <row r="46" spans="1:8" ht="24.95" customHeight="1">
      <c r="A46" s="155" t="s">
        <v>616</v>
      </c>
      <c r="B46" s="63" t="s">
        <v>101</v>
      </c>
      <c r="C46" s="19" t="s">
        <v>140</v>
      </c>
      <c r="D46" s="19" t="s">
        <v>141</v>
      </c>
      <c r="E46" s="26" t="s">
        <v>142</v>
      </c>
      <c r="F46" s="30">
        <v>2</v>
      </c>
      <c r="G46" s="33">
        <v>949</v>
      </c>
      <c r="H46" s="133"/>
    </row>
    <row r="47" spans="1:8" ht="24.95" customHeight="1">
      <c r="A47" s="155" t="s">
        <v>616</v>
      </c>
      <c r="B47" s="145" t="s">
        <v>101</v>
      </c>
      <c r="C47" s="20" t="s">
        <v>321</v>
      </c>
      <c r="D47" s="20" t="s">
        <v>322</v>
      </c>
      <c r="E47" s="27" t="s">
        <v>337</v>
      </c>
      <c r="F47" s="30">
        <v>6</v>
      </c>
      <c r="G47" s="33">
        <v>836</v>
      </c>
      <c r="H47" s="34"/>
    </row>
    <row r="48" spans="1:8" ht="24.95" customHeight="1">
      <c r="A48" s="155" t="s">
        <v>616</v>
      </c>
      <c r="B48" s="145" t="s">
        <v>101</v>
      </c>
      <c r="C48" s="20" t="s">
        <v>339</v>
      </c>
      <c r="D48" s="20" t="s">
        <v>340</v>
      </c>
      <c r="E48" s="27" t="s">
        <v>342</v>
      </c>
      <c r="F48" s="30">
        <v>7</v>
      </c>
      <c r="G48" s="33">
        <v>1006</v>
      </c>
      <c r="H48" s="34"/>
    </row>
    <row r="49" spans="1:8" ht="24.95" customHeight="1">
      <c r="A49" s="155" t="s">
        <v>616</v>
      </c>
      <c r="B49" s="145" t="s">
        <v>101</v>
      </c>
      <c r="C49" s="20" t="s">
        <v>303</v>
      </c>
      <c r="D49" s="20" t="s">
        <v>304</v>
      </c>
      <c r="E49" s="27" t="s">
        <v>516</v>
      </c>
      <c r="F49" s="30">
        <v>5</v>
      </c>
      <c r="G49" s="33">
        <v>2346</v>
      </c>
      <c r="H49" s="34"/>
    </row>
    <row r="50" spans="1:8" ht="24.95" customHeight="1">
      <c r="A50" s="155" t="s">
        <v>616</v>
      </c>
      <c r="B50" s="145" t="s">
        <v>101</v>
      </c>
      <c r="C50" s="20" t="s">
        <v>595</v>
      </c>
      <c r="D50" s="20" t="s">
        <v>596</v>
      </c>
      <c r="E50" s="27" t="s">
        <v>601</v>
      </c>
      <c r="F50" s="30">
        <v>6</v>
      </c>
      <c r="G50" s="33">
        <v>950</v>
      </c>
      <c r="H50" s="34"/>
    </row>
    <row r="51" spans="1:8" ht="24.95" customHeight="1">
      <c r="A51" s="155" t="s">
        <v>616</v>
      </c>
      <c r="B51" s="102" t="s">
        <v>103</v>
      </c>
      <c r="C51" s="17" t="s">
        <v>460</v>
      </c>
      <c r="D51" s="17" t="s">
        <v>465</v>
      </c>
      <c r="E51" s="25" t="s">
        <v>469</v>
      </c>
      <c r="F51" s="30">
        <v>2</v>
      </c>
      <c r="G51" s="33">
        <v>1122</v>
      </c>
      <c r="H51" s="34"/>
    </row>
    <row r="52" spans="1:8" ht="24.95" customHeight="1">
      <c r="A52" s="155" t="s">
        <v>616</v>
      </c>
      <c r="B52" s="63" t="s">
        <v>104</v>
      </c>
      <c r="C52" s="19" t="s">
        <v>522</v>
      </c>
      <c r="D52" s="19" t="s">
        <v>84</v>
      </c>
      <c r="E52" s="26" t="s">
        <v>524</v>
      </c>
      <c r="F52" s="30">
        <v>2</v>
      </c>
      <c r="G52" s="33">
        <v>762</v>
      </c>
      <c r="H52" s="34"/>
    </row>
  </sheetData>
  <mergeCells count="6">
    <mergeCell ref="G3:G4"/>
    <mergeCell ref="H3:H4"/>
    <mergeCell ref="A1:H1"/>
    <mergeCell ref="A3:A4"/>
    <mergeCell ref="B3:E3"/>
    <mergeCell ref="F3:F4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8F96-6742-49B8-8464-DFFA7027AEE9}">
  <dimension ref="A1:M247"/>
  <sheetViews>
    <sheetView zoomScaleNormal="100" workbookViewId="0">
      <selection activeCell="I31" sqref="I31"/>
    </sheetView>
  </sheetViews>
  <sheetFormatPr defaultRowHeight="16.5"/>
  <cols>
    <col min="2" max="2" width="9" style="171"/>
    <col min="7" max="7" width="14" customWidth="1"/>
    <col min="8" max="8" width="11.625" customWidth="1"/>
    <col min="9" max="9" width="54.5" customWidth="1"/>
    <col min="10" max="10" width="13.25" customWidth="1"/>
    <col min="11" max="13" width="9" hidden="1" customWidth="1"/>
  </cols>
  <sheetData>
    <row r="1" spans="1:13" ht="48.75" customHeight="1" thickBot="1">
      <c r="A1" s="212" t="s">
        <v>619</v>
      </c>
      <c r="B1" s="213"/>
      <c r="C1" s="213"/>
      <c r="D1" s="213"/>
      <c r="E1" s="213"/>
      <c r="F1" s="213"/>
      <c r="G1" s="213"/>
      <c r="H1" s="213"/>
      <c r="I1" s="213"/>
      <c r="J1" s="214"/>
    </row>
    <row r="2" spans="1:13" ht="17.25" thickBot="1">
      <c r="B2" s="162"/>
      <c r="C2" s="37"/>
      <c r="D2" s="37"/>
      <c r="E2" s="37"/>
      <c r="F2" s="37"/>
      <c r="G2" s="38"/>
      <c r="H2" s="38"/>
      <c r="I2" s="39"/>
      <c r="J2" s="40" t="s">
        <v>39</v>
      </c>
    </row>
    <row r="3" spans="1:13" ht="27" customHeight="1">
      <c r="A3" s="215" t="s">
        <v>97</v>
      </c>
      <c r="B3" s="210" t="s">
        <v>42</v>
      </c>
      <c r="C3" s="210"/>
      <c r="D3" s="210"/>
      <c r="E3" s="210"/>
      <c r="F3" s="210" t="s">
        <v>41</v>
      </c>
      <c r="G3" s="218" t="s">
        <v>43</v>
      </c>
      <c r="H3" s="218" t="s">
        <v>44</v>
      </c>
      <c r="I3" s="210" t="s">
        <v>45</v>
      </c>
      <c r="J3" s="211"/>
    </row>
    <row r="4" spans="1:13" ht="27.75" customHeight="1">
      <c r="A4" s="216"/>
      <c r="B4" s="163" t="s">
        <v>46</v>
      </c>
      <c r="C4" s="41" t="s">
        <v>47</v>
      </c>
      <c r="D4" s="41" t="s">
        <v>48</v>
      </c>
      <c r="E4" s="41" t="s">
        <v>40</v>
      </c>
      <c r="F4" s="217"/>
      <c r="G4" s="219"/>
      <c r="H4" s="219"/>
      <c r="I4" s="41" t="s">
        <v>49</v>
      </c>
      <c r="J4" s="42" t="s">
        <v>50</v>
      </c>
    </row>
    <row r="5" spans="1:13" ht="35.25" customHeight="1">
      <c r="A5" s="92" t="s">
        <v>519</v>
      </c>
      <c r="B5" s="164" t="s">
        <v>51</v>
      </c>
      <c r="C5" s="43"/>
      <c r="D5" s="43"/>
      <c r="E5" s="43">
        <f>E6+E103</f>
        <v>183</v>
      </c>
      <c r="F5" s="43"/>
      <c r="G5" s="44">
        <f>SUM(G6,G103)</f>
        <v>5706315</v>
      </c>
      <c r="H5" s="44">
        <f>SUM(H6,H103)</f>
        <v>47455</v>
      </c>
      <c r="I5" s="45"/>
      <c r="J5" s="46"/>
    </row>
    <row r="6" spans="1:13" ht="21.75" customHeight="1">
      <c r="A6" s="93" t="s">
        <v>94</v>
      </c>
      <c r="B6" s="166" t="s">
        <v>23</v>
      </c>
      <c r="C6" s="47"/>
      <c r="D6" s="47"/>
      <c r="E6" s="47">
        <v>70</v>
      </c>
      <c r="F6" s="47"/>
      <c r="G6" s="47">
        <v>2902019</v>
      </c>
      <c r="H6" s="47">
        <v>16987</v>
      </c>
      <c r="I6" s="48"/>
      <c r="J6" s="49"/>
      <c r="K6">
        <f>SUM(K12:K102)</f>
        <v>70</v>
      </c>
      <c r="L6">
        <f t="shared" ref="L6:M6" si="0">SUM(L12:L102)</f>
        <v>2902019</v>
      </c>
      <c r="M6">
        <f t="shared" si="0"/>
        <v>16987</v>
      </c>
    </row>
    <row r="7" spans="1:13" s="90" customFormat="1">
      <c r="A7" s="94"/>
      <c r="B7" s="165" t="s">
        <v>1</v>
      </c>
      <c r="C7" s="87" t="s">
        <v>33</v>
      </c>
      <c r="D7" s="87" t="s">
        <v>201</v>
      </c>
      <c r="E7" s="87" t="s">
        <v>546</v>
      </c>
      <c r="F7" s="87" t="s">
        <v>54</v>
      </c>
      <c r="G7" s="52">
        <v>4959</v>
      </c>
      <c r="H7" s="52">
        <v>214</v>
      </c>
      <c r="I7" s="88" t="s">
        <v>547</v>
      </c>
      <c r="J7" s="89" t="s">
        <v>548</v>
      </c>
    </row>
    <row r="8" spans="1:13" s="90" customFormat="1">
      <c r="A8" s="94"/>
      <c r="B8" s="165" t="s">
        <v>1</v>
      </c>
      <c r="C8" s="87" t="s">
        <v>33</v>
      </c>
      <c r="D8" s="87" t="s">
        <v>201</v>
      </c>
      <c r="E8" s="87" t="s">
        <v>549</v>
      </c>
      <c r="F8" s="87" t="s">
        <v>54</v>
      </c>
      <c r="G8" s="52">
        <v>1686</v>
      </c>
      <c r="H8" s="52">
        <v>224</v>
      </c>
      <c r="I8" s="88" t="s">
        <v>542</v>
      </c>
      <c r="J8" s="89" t="s">
        <v>550</v>
      </c>
    </row>
    <row r="9" spans="1:13">
      <c r="A9" s="93"/>
      <c r="B9" s="165" t="s">
        <v>1</v>
      </c>
      <c r="C9" s="87" t="s">
        <v>33</v>
      </c>
      <c r="D9" s="87" t="s">
        <v>201</v>
      </c>
      <c r="E9" s="87" t="s">
        <v>233</v>
      </c>
      <c r="F9" s="87" t="s">
        <v>54</v>
      </c>
      <c r="G9" s="52">
        <v>84831</v>
      </c>
      <c r="H9" s="52">
        <v>604</v>
      </c>
      <c r="I9" s="88"/>
      <c r="J9" s="89" t="s">
        <v>551</v>
      </c>
    </row>
    <row r="10" spans="1:13">
      <c r="A10" s="93"/>
      <c r="B10" s="165" t="s">
        <v>1</v>
      </c>
      <c r="C10" s="87" t="s">
        <v>33</v>
      </c>
      <c r="D10" s="87" t="s">
        <v>201</v>
      </c>
      <c r="E10" s="87" t="s">
        <v>364</v>
      </c>
      <c r="F10" s="87" t="s">
        <v>179</v>
      </c>
      <c r="G10" s="52"/>
      <c r="H10" s="52">
        <v>115</v>
      </c>
      <c r="I10" s="88"/>
      <c r="J10" s="89"/>
    </row>
    <row r="11" spans="1:13">
      <c r="A11" s="93"/>
      <c r="B11" s="165" t="s">
        <v>1</v>
      </c>
      <c r="C11" s="87" t="s">
        <v>33</v>
      </c>
      <c r="D11" s="87" t="s">
        <v>201</v>
      </c>
      <c r="E11" s="87" t="s">
        <v>361</v>
      </c>
      <c r="F11" s="87" t="s">
        <v>69</v>
      </c>
      <c r="G11" s="52">
        <v>241</v>
      </c>
      <c r="H11" s="52">
        <v>16</v>
      </c>
      <c r="I11" s="88" t="s">
        <v>552</v>
      </c>
      <c r="J11" s="89" t="s">
        <v>553</v>
      </c>
    </row>
    <row r="12" spans="1:13">
      <c r="A12" s="93"/>
      <c r="B12" s="163" t="s">
        <v>28</v>
      </c>
      <c r="C12" s="110"/>
      <c r="D12" s="110"/>
      <c r="E12" s="98">
        <v>5</v>
      </c>
      <c r="F12" s="98"/>
      <c r="G12" s="99">
        <f>SUM(G7:G11)</f>
        <v>91717</v>
      </c>
      <c r="H12" s="99">
        <f>SUM(H7:H11)</f>
        <v>1173</v>
      </c>
      <c r="I12" s="100"/>
      <c r="J12" s="101"/>
      <c r="K12">
        <v>5</v>
      </c>
      <c r="L12">
        <v>91717</v>
      </c>
      <c r="M12">
        <v>1173</v>
      </c>
    </row>
    <row r="13" spans="1:13">
      <c r="A13" s="93"/>
      <c r="B13" s="165" t="s">
        <v>105</v>
      </c>
      <c r="C13" s="87" t="s">
        <v>149</v>
      </c>
      <c r="D13" s="87" t="s">
        <v>150</v>
      </c>
      <c r="E13" s="87" t="s">
        <v>554</v>
      </c>
      <c r="F13" s="87" t="s">
        <v>187</v>
      </c>
      <c r="G13" s="52">
        <v>298</v>
      </c>
      <c r="H13" s="52">
        <v>6</v>
      </c>
      <c r="I13" s="88" t="s">
        <v>555</v>
      </c>
      <c r="J13" s="89" t="s">
        <v>556</v>
      </c>
    </row>
    <row r="14" spans="1:13">
      <c r="A14" s="93"/>
      <c r="B14" s="165" t="s">
        <v>105</v>
      </c>
      <c r="C14" s="87" t="s">
        <v>149</v>
      </c>
      <c r="D14" s="87" t="s">
        <v>150</v>
      </c>
      <c r="E14" s="87" t="s">
        <v>151</v>
      </c>
      <c r="F14" s="87" t="s">
        <v>54</v>
      </c>
      <c r="G14" s="52">
        <v>14761</v>
      </c>
      <c r="H14" s="52">
        <v>294</v>
      </c>
      <c r="I14" s="88" t="s">
        <v>152</v>
      </c>
      <c r="J14" s="89" t="s">
        <v>557</v>
      </c>
    </row>
    <row r="15" spans="1:13">
      <c r="A15" s="93"/>
      <c r="B15" s="165" t="s">
        <v>105</v>
      </c>
      <c r="C15" s="87" t="s">
        <v>149</v>
      </c>
      <c r="D15" s="87" t="s">
        <v>150</v>
      </c>
      <c r="E15" s="87" t="s">
        <v>153</v>
      </c>
      <c r="F15" s="87" t="s">
        <v>54</v>
      </c>
      <c r="G15" s="52">
        <v>5930</v>
      </c>
      <c r="H15" s="52">
        <v>650</v>
      </c>
      <c r="I15" s="88" t="s">
        <v>154</v>
      </c>
      <c r="J15" s="89" t="s">
        <v>558</v>
      </c>
    </row>
    <row r="16" spans="1:13">
      <c r="A16" s="93"/>
      <c r="B16" s="165" t="s">
        <v>105</v>
      </c>
      <c r="C16" s="87" t="s">
        <v>149</v>
      </c>
      <c r="D16" s="87" t="s">
        <v>150</v>
      </c>
      <c r="E16" s="87" t="s">
        <v>155</v>
      </c>
      <c r="F16" s="87" t="s">
        <v>54</v>
      </c>
      <c r="G16" s="52">
        <v>1390</v>
      </c>
      <c r="H16" s="52">
        <v>7</v>
      </c>
      <c r="I16" s="88" t="s">
        <v>559</v>
      </c>
      <c r="J16" s="89" t="s">
        <v>156</v>
      </c>
    </row>
    <row r="17" spans="1:13">
      <c r="A17" s="93"/>
      <c r="B17" s="165" t="s">
        <v>105</v>
      </c>
      <c r="C17" s="87" t="s">
        <v>149</v>
      </c>
      <c r="D17" s="87" t="s">
        <v>150</v>
      </c>
      <c r="E17" s="87" t="s">
        <v>157</v>
      </c>
      <c r="F17" s="87" t="s">
        <v>54</v>
      </c>
      <c r="G17" s="52">
        <v>533</v>
      </c>
      <c r="H17" s="52">
        <v>31</v>
      </c>
      <c r="I17" s="88" t="s">
        <v>158</v>
      </c>
      <c r="J17" s="89" t="s">
        <v>159</v>
      </c>
    </row>
    <row r="18" spans="1:13">
      <c r="A18" s="93"/>
      <c r="B18" s="163" t="s">
        <v>124</v>
      </c>
      <c r="C18" s="110"/>
      <c r="D18" s="110"/>
      <c r="E18" s="98">
        <v>5</v>
      </c>
      <c r="F18" s="98"/>
      <c r="G18" s="99">
        <f>SUM(G13:G17)</f>
        <v>22912</v>
      </c>
      <c r="H18" s="99">
        <f>SUM(H13:H17)</f>
        <v>988</v>
      </c>
      <c r="I18" s="100"/>
      <c r="J18" s="101"/>
      <c r="K18">
        <v>5</v>
      </c>
      <c r="L18">
        <v>22912</v>
      </c>
      <c r="M18">
        <v>988</v>
      </c>
    </row>
    <row r="19" spans="1:13">
      <c r="A19" s="93"/>
      <c r="B19" s="165" t="s">
        <v>107</v>
      </c>
      <c r="C19" s="87" t="s">
        <v>161</v>
      </c>
      <c r="D19" s="87" t="s">
        <v>162</v>
      </c>
      <c r="E19" s="87" t="s">
        <v>163</v>
      </c>
      <c r="F19" s="87" t="s">
        <v>164</v>
      </c>
      <c r="G19" s="52">
        <v>2264</v>
      </c>
      <c r="H19" s="52">
        <v>310</v>
      </c>
      <c r="I19" s="88" t="s">
        <v>569</v>
      </c>
      <c r="J19" s="89" t="s">
        <v>165</v>
      </c>
    </row>
    <row r="20" spans="1:13">
      <c r="A20" s="93"/>
      <c r="B20" s="165" t="s">
        <v>107</v>
      </c>
      <c r="C20" s="87" t="s">
        <v>161</v>
      </c>
      <c r="D20" s="87" t="s">
        <v>162</v>
      </c>
      <c r="E20" s="87" t="s">
        <v>570</v>
      </c>
      <c r="F20" s="87" t="s">
        <v>86</v>
      </c>
      <c r="G20" s="52">
        <v>2151</v>
      </c>
      <c r="H20" s="52">
        <v>12</v>
      </c>
      <c r="I20" s="88" t="s">
        <v>426</v>
      </c>
      <c r="J20" s="89"/>
    </row>
    <row r="21" spans="1:13">
      <c r="A21" s="93"/>
      <c r="B21" s="165" t="s">
        <v>107</v>
      </c>
      <c r="C21" s="87" t="s">
        <v>161</v>
      </c>
      <c r="D21" s="87" t="s">
        <v>162</v>
      </c>
      <c r="E21" s="87" t="s">
        <v>166</v>
      </c>
      <c r="F21" s="87" t="s">
        <v>69</v>
      </c>
      <c r="G21" s="52">
        <v>2215</v>
      </c>
      <c r="H21" s="52">
        <v>9</v>
      </c>
      <c r="I21" s="88" t="s">
        <v>167</v>
      </c>
      <c r="J21" s="89" t="s">
        <v>168</v>
      </c>
    </row>
    <row r="22" spans="1:13">
      <c r="A22" s="93"/>
      <c r="B22" s="165" t="s">
        <v>107</v>
      </c>
      <c r="C22" s="87" t="s">
        <v>161</v>
      </c>
      <c r="D22" s="87" t="s">
        <v>162</v>
      </c>
      <c r="E22" s="87" t="s">
        <v>169</v>
      </c>
      <c r="F22" s="87" t="s">
        <v>164</v>
      </c>
      <c r="G22" s="52">
        <v>367</v>
      </c>
      <c r="H22" s="52">
        <v>58</v>
      </c>
      <c r="I22" s="88">
        <v>503</v>
      </c>
      <c r="J22" s="89" t="s">
        <v>170</v>
      </c>
    </row>
    <row r="23" spans="1:13">
      <c r="A23" s="93"/>
      <c r="B23" s="165" t="s">
        <v>107</v>
      </c>
      <c r="C23" s="87" t="s">
        <v>161</v>
      </c>
      <c r="D23" s="87" t="s">
        <v>162</v>
      </c>
      <c r="E23" s="87" t="s">
        <v>68</v>
      </c>
      <c r="F23" s="87" t="s">
        <v>164</v>
      </c>
      <c r="G23" s="52">
        <v>93</v>
      </c>
      <c r="H23" s="52">
        <v>16</v>
      </c>
      <c r="I23" s="88" t="s">
        <v>167</v>
      </c>
      <c r="J23" s="89" t="s">
        <v>168</v>
      </c>
    </row>
    <row r="24" spans="1:13">
      <c r="A24" s="93"/>
      <c r="B24" s="165" t="s">
        <v>107</v>
      </c>
      <c r="C24" s="87" t="s">
        <v>161</v>
      </c>
      <c r="D24" s="87" t="s">
        <v>162</v>
      </c>
      <c r="E24" s="87" t="s">
        <v>571</v>
      </c>
      <c r="F24" s="87" t="s">
        <v>54</v>
      </c>
      <c r="G24" s="52"/>
      <c r="H24" s="52">
        <v>68</v>
      </c>
      <c r="I24" s="88" t="s">
        <v>167</v>
      </c>
      <c r="J24" s="89" t="s">
        <v>168</v>
      </c>
    </row>
    <row r="25" spans="1:13">
      <c r="A25" s="93"/>
      <c r="B25" s="166" t="s">
        <v>124</v>
      </c>
      <c r="C25" s="47"/>
      <c r="D25" s="47"/>
      <c r="E25" s="47">
        <v>6</v>
      </c>
      <c r="F25" s="47"/>
      <c r="G25" s="123">
        <f>SUM(G19:G24)</f>
        <v>7090</v>
      </c>
      <c r="H25" s="123">
        <f>SUM(H19:H24)</f>
        <v>473</v>
      </c>
      <c r="I25" s="48"/>
      <c r="J25" s="49"/>
      <c r="K25">
        <v>6</v>
      </c>
      <c r="L25">
        <v>7090</v>
      </c>
      <c r="M25">
        <v>473</v>
      </c>
    </row>
    <row r="26" spans="1:13">
      <c r="A26" s="93"/>
      <c r="B26" s="167" t="s">
        <v>107</v>
      </c>
      <c r="C26" s="115" t="s">
        <v>171</v>
      </c>
      <c r="D26" s="115" t="s">
        <v>172</v>
      </c>
      <c r="E26" s="115" t="s">
        <v>572</v>
      </c>
      <c r="F26" s="115" t="s">
        <v>573</v>
      </c>
      <c r="G26" s="125">
        <v>79578</v>
      </c>
      <c r="H26" s="125">
        <v>285</v>
      </c>
      <c r="I26" s="126" t="s">
        <v>574</v>
      </c>
      <c r="J26" s="127"/>
    </row>
    <row r="27" spans="1:13">
      <c r="A27" s="93"/>
      <c r="B27" s="167" t="s">
        <v>107</v>
      </c>
      <c r="C27" s="115" t="s">
        <v>171</v>
      </c>
      <c r="D27" s="115" t="s">
        <v>172</v>
      </c>
      <c r="E27" s="115" t="s">
        <v>575</v>
      </c>
      <c r="F27" s="115" t="s">
        <v>86</v>
      </c>
      <c r="G27" s="125">
        <v>198</v>
      </c>
      <c r="H27" s="125">
        <v>11</v>
      </c>
      <c r="I27" s="126" t="s">
        <v>160</v>
      </c>
      <c r="J27" s="127"/>
    </row>
    <row r="28" spans="1:13">
      <c r="A28" s="93"/>
      <c r="B28" s="167" t="s">
        <v>107</v>
      </c>
      <c r="C28" s="115" t="s">
        <v>171</v>
      </c>
      <c r="D28" s="115" t="s">
        <v>172</v>
      </c>
      <c r="E28" s="115" t="s">
        <v>576</v>
      </c>
      <c r="F28" s="115" t="s">
        <v>54</v>
      </c>
      <c r="G28" s="125">
        <v>142315</v>
      </c>
      <c r="H28" s="125">
        <v>12</v>
      </c>
      <c r="I28" s="126">
        <v>767</v>
      </c>
      <c r="J28" s="127" t="s">
        <v>577</v>
      </c>
    </row>
    <row r="29" spans="1:13">
      <c r="A29" s="93"/>
      <c r="B29" s="166" t="s">
        <v>526</v>
      </c>
      <c r="C29" s="47"/>
      <c r="D29" s="47"/>
      <c r="E29" s="47">
        <v>3</v>
      </c>
      <c r="F29" s="47"/>
      <c r="G29" s="123">
        <f>SUM(G26:G28)</f>
        <v>222091</v>
      </c>
      <c r="H29" s="123">
        <f>SUM(H26:H28)</f>
        <v>308</v>
      </c>
      <c r="I29" s="48"/>
      <c r="J29" s="49"/>
      <c r="K29">
        <v>3</v>
      </c>
      <c r="L29">
        <v>222091</v>
      </c>
      <c r="M29">
        <v>308</v>
      </c>
    </row>
    <row r="30" spans="1:13">
      <c r="A30" s="93"/>
      <c r="B30" s="167" t="s">
        <v>107</v>
      </c>
      <c r="C30" s="115" t="s">
        <v>196</v>
      </c>
      <c r="D30" s="115" t="s">
        <v>197</v>
      </c>
      <c r="E30" s="115" t="s">
        <v>198</v>
      </c>
      <c r="F30" s="115" t="s">
        <v>164</v>
      </c>
      <c r="G30" s="125">
        <v>2228</v>
      </c>
      <c r="H30" s="125">
        <v>23</v>
      </c>
      <c r="I30" s="126"/>
      <c r="J30" s="127" t="s">
        <v>199</v>
      </c>
    </row>
    <row r="31" spans="1:13">
      <c r="A31" s="93"/>
      <c r="B31" s="167" t="s">
        <v>107</v>
      </c>
      <c r="C31" s="115" t="s">
        <v>196</v>
      </c>
      <c r="D31" s="115" t="s">
        <v>197</v>
      </c>
      <c r="E31" s="115" t="s">
        <v>200</v>
      </c>
      <c r="F31" s="115" t="s">
        <v>164</v>
      </c>
      <c r="G31" s="125">
        <v>169</v>
      </c>
      <c r="H31" s="125">
        <v>40</v>
      </c>
      <c r="I31" s="126"/>
      <c r="J31" s="127" t="s">
        <v>199</v>
      </c>
    </row>
    <row r="32" spans="1:13">
      <c r="A32" s="93"/>
      <c r="B32" s="167" t="s">
        <v>107</v>
      </c>
      <c r="C32" s="115" t="s">
        <v>196</v>
      </c>
      <c r="D32" s="115" t="s">
        <v>197</v>
      </c>
      <c r="E32" s="115" t="s">
        <v>566</v>
      </c>
      <c r="F32" s="115" t="s">
        <v>54</v>
      </c>
      <c r="G32" s="125">
        <v>46483</v>
      </c>
      <c r="H32" s="125">
        <v>1010</v>
      </c>
      <c r="I32" s="126" t="s">
        <v>567</v>
      </c>
      <c r="J32" s="127" t="s">
        <v>568</v>
      </c>
    </row>
    <row r="33" spans="1:13">
      <c r="A33" s="93"/>
      <c r="B33" s="163" t="s">
        <v>183</v>
      </c>
      <c r="C33" s="98"/>
      <c r="D33" s="98"/>
      <c r="E33" s="98">
        <v>3</v>
      </c>
      <c r="F33" s="98"/>
      <c r="G33" s="99">
        <f>SUM(G30:G32)</f>
        <v>48880</v>
      </c>
      <c r="H33" s="99">
        <f>SUM(H30:H32)</f>
        <v>1073</v>
      </c>
      <c r="I33" s="100"/>
      <c r="J33" s="101"/>
      <c r="K33">
        <v>3</v>
      </c>
      <c r="L33">
        <v>48880</v>
      </c>
      <c r="M33">
        <v>1073</v>
      </c>
    </row>
    <row r="34" spans="1:13">
      <c r="A34" s="93"/>
      <c r="B34" s="167" t="s">
        <v>107</v>
      </c>
      <c r="C34" s="115" t="s">
        <v>171</v>
      </c>
      <c r="D34" s="115" t="s">
        <v>527</v>
      </c>
      <c r="E34" s="115" t="s">
        <v>528</v>
      </c>
      <c r="F34" s="115" t="s">
        <v>69</v>
      </c>
      <c r="G34" s="125">
        <v>451</v>
      </c>
      <c r="H34" s="125">
        <v>36</v>
      </c>
      <c r="I34" s="126"/>
      <c r="J34" s="127" t="s">
        <v>188</v>
      </c>
    </row>
    <row r="35" spans="1:13">
      <c r="A35" s="93"/>
      <c r="B35" s="167" t="s">
        <v>107</v>
      </c>
      <c r="C35" s="115" t="s">
        <v>171</v>
      </c>
      <c r="D35" s="115" t="s">
        <v>527</v>
      </c>
      <c r="E35" s="115" t="s">
        <v>529</v>
      </c>
      <c r="F35" s="115" t="s">
        <v>86</v>
      </c>
      <c r="G35" s="125">
        <v>46833</v>
      </c>
      <c r="H35" s="125">
        <v>242</v>
      </c>
      <c r="I35" s="126"/>
      <c r="J35" s="127" t="s">
        <v>160</v>
      </c>
    </row>
    <row r="36" spans="1:13">
      <c r="A36" s="93"/>
      <c r="B36" s="167" t="s">
        <v>107</v>
      </c>
      <c r="C36" s="115" t="s">
        <v>171</v>
      </c>
      <c r="D36" s="115" t="s">
        <v>527</v>
      </c>
      <c r="E36" s="115" t="s">
        <v>530</v>
      </c>
      <c r="F36" s="115" t="s">
        <v>54</v>
      </c>
      <c r="G36" s="125">
        <v>569</v>
      </c>
      <c r="H36" s="125">
        <v>86</v>
      </c>
      <c r="I36" s="126" t="s">
        <v>531</v>
      </c>
      <c r="J36" s="127" t="s">
        <v>532</v>
      </c>
    </row>
    <row r="37" spans="1:13">
      <c r="A37" s="93"/>
      <c r="B37" s="18" t="s">
        <v>107</v>
      </c>
      <c r="C37" s="56" t="s">
        <v>171</v>
      </c>
      <c r="D37" s="56" t="s">
        <v>527</v>
      </c>
      <c r="E37" s="66" t="s">
        <v>533</v>
      </c>
      <c r="F37" s="51" t="s">
        <v>54</v>
      </c>
      <c r="G37" s="52">
        <v>1610</v>
      </c>
      <c r="H37" s="53">
        <v>407</v>
      </c>
      <c r="I37" s="54" t="s">
        <v>534</v>
      </c>
      <c r="J37" s="55" t="s">
        <v>535</v>
      </c>
    </row>
    <row r="38" spans="1:13">
      <c r="A38" s="93"/>
      <c r="B38" s="18" t="s">
        <v>107</v>
      </c>
      <c r="C38" s="56" t="s">
        <v>171</v>
      </c>
      <c r="D38" s="56" t="s">
        <v>527</v>
      </c>
      <c r="E38" s="66" t="s">
        <v>536</v>
      </c>
      <c r="F38" s="51" t="s">
        <v>69</v>
      </c>
      <c r="G38" s="52">
        <v>3122</v>
      </c>
      <c r="H38" s="53">
        <v>198</v>
      </c>
      <c r="I38" s="54" t="s">
        <v>537</v>
      </c>
      <c r="J38" s="55" t="s">
        <v>538</v>
      </c>
    </row>
    <row r="39" spans="1:13">
      <c r="A39" s="93"/>
      <c r="B39" s="18" t="s">
        <v>107</v>
      </c>
      <c r="C39" s="56" t="s">
        <v>171</v>
      </c>
      <c r="D39" s="56" t="s">
        <v>527</v>
      </c>
      <c r="E39" s="66" t="s">
        <v>539</v>
      </c>
      <c r="F39" s="51" t="s">
        <v>69</v>
      </c>
      <c r="G39" s="52">
        <v>978</v>
      </c>
      <c r="H39" s="53">
        <v>19</v>
      </c>
      <c r="I39" s="54"/>
      <c r="J39" s="55" t="s">
        <v>188</v>
      </c>
    </row>
    <row r="40" spans="1:13">
      <c r="A40" s="93"/>
      <c r="B40" s="168" t="s">
        <v>28</v>
      </c>
      <c r="C40" s="71"/>
      <c r="D40" s="71"/>
      <c r="E40" s="23" t="s">
        <v>582</v>
      </c>
      <c r="F40" s="139"/>
      <c r="G40" s="99">
        <f>SUM(G34:G39)</f>
        <v>53563</v>
      </c>
      <c r="H40" s="99">
        <f>SUM(H34:H39)</f>
        <v>988</v>
      </c>
      <c r="I40" s="114"/>
      <c r="J40" s="137"/>
      <c r="K40">
        <v>6</v>
      </c>
      <c r="L40">
        <v>53563</v>
      </c>
      <c r="M40">
        <v>988</v>
      </c>
    </row>
    <row r="41" spans="1:13">
      <c r="A41" s="93"/>
      <c r="B41" s="18" t="s">
        <v>8</v>
      </c>
      <c r="C41" s="63" t="s">
        <v>31</v>
      </c>
      <c r="D41" s="63" t="s">
        <v>64</v>
      </c>
      <c r="E41" s="64" t="s">
        <v>65</v>
      </c>
      <c r="F41" s="59" t="s">
        <v>54</v>
      </c>
      <c r="G41" s="53">
        <v>4470</v>
      </c>
      <c r="H41" s="60">
        <v>158</v>
      </c>
      <c r="I41" s="61" t="s">
        <v>66</v>
      </c>
      <c r="J41" s="62" t="s">
        <v>67</v>
      </c>
    </row>
    <row r="42" spans="1:13">
      <c r="A42" s="93"/>
      <c r="B42" s="18" t="s">
        <v>8</v>
      </c>
      <c r="C42" s="63" t="s">
        <v>31</v>
      </c>
      <c r="D42" s="63" t="s">
        <v>64</v>
      </c>
      <c r="E42" s="64" t="s">
        <v>68</v>
      </c>
      <c r="F42" s="59" t="s">
        <v>69</v>
      </c>
      <c r="G42" s="53">
        <v>688</v>
      </c>
      <c r="H42" s="60">
        <v>75</v>
      </c>
      <c r="I42" s="61" t="s">
        <v>70</v>
      </c>
      <c r="J42" s="62" t="s">
        <v>71</v>
      </c>
    </row>
    <row r="43" spans="1:13">
      <c r="A43" s="93"/>
      <c r="B43" s="18" t="s">
        <v>8</v>
      </c>
      <c r="C43" s="63" t="s">
        <v>31</v>
      </c>
      <c r="D43" s="63" t="s">
        <v>64</v>
      </c>
      <c r="E43" s="64" t="s">
        <v>68</v>
      </c>
      <c r="F43" s="59" t="s">
        <v>69</v>
      </c>
      <c r="G43" s="53"/>
      <c r="H43" s="60"/>
      <c r="I43" s="61" t="s">
        <v>72</v>
      </c>
      <c r="J43" s="62" t="s">
        <v>73</v>
      </c>
    </row>
    <row r="44" spans="1:13">
      <c r="A44" s="93"/>
      <c r="B44" s="18" t="s">
        <v>8</v>
      </c>
      <c r="C44" s="63" t="s">
        <v>31</v>
      </c>
      <c r="D44" s="63" t="s">
        <v>64</v>
      </c>
      <c r="E44" s="64" t="s">
        <v>68</v>
      </c>
      <c r="F44" s="59" t="s">
        <v>69</v>
      </c>
      <c r="G44" s="53"/>
      <c r="H44" s="60"/>
      <c r="I44" s="61" t="s">
        <v>74</v>
      </c>
      <c r="J44" s="62" t="s">
        <v>75</v>
      </c>
    </row>
    <row r="45" spans="1:13">
      <c r="A45" s="93"/>
      <c r="B45" s="18" t="s">
        <v>8</v>
      </c>
      <c r="C45" s="63" t="s">
        <v>31</v>
      </c>
      <c r="D45" s="63" t="s">
        <v>64</v>
      </c>
      <c r="E45" s="64" t="s">
        <v>68</v>
      </c>
      <c r="F45" s="59" t="s">
        <v>69</v>
      </c>
      <c r="G45" s="53"/>
      <c r="H45" s="60"/>
      <c r="I45" s="61" t="s">
        <v>76</v>
      </c>
      <c r="J45" s="62" t="s">
        <v>71</v>
      </c>
    </row>
    <row r="46" spans="1:13">
      <c r="A46" s="93"/>
      <c r="B46" s="18" t="s">
        <v>8</v>
      </c>
      <c r="C46" s="63" t="s">
        <v>31</v>
      </c>
      <c r="D46" s="63" t="s">
        <v>64</v>
      </c>
      <c r="E46" s="64" t="s">
        <v>68</v>
      </c>
      <c r="F46" s="59" t="s">
        <v>69</v>
      </c>
      <c r="G46" s="53"/>
      <c r="H46" s="60"/>
      <c r="I46" s="61" t="s">
        <v>77</v>
      </c>
      <c r="J46" s="62" t="s">
        <v>73</v>
      </c>
    </row>
    <row r="47" spans="1:13">
      <c r="A47" s="93"/>
      <c r="B47" s="18" t="s">
        <v>8</v>
      </c>
      <c r="C47" s="63" t="s">
        <v>31</v>
      </c>
      <c r="D47" s="63" t="s">
        <v>64</v>
      </c>
      <c r="E47" s="64" t="s">
        <v>68</v>
      </c>
      <c r="F47" s="59" t="s">
        <v>69</v>
      </c>
      <c r="G47" s="53"/>
      <c r="H47" s="60"/>
      <c r="I47" s="61" t="s">
        <v>78</v>
      </c>
      <c r="J47" s="62" t="s">
        <v>75</v>
      </c>
    </row>
    <row r="48" spans="1:13" s="82" customFormat="1">
      <c r="A48" s="95"/>
      <c r="B48" s="18" t="s">
        <v>8</v>
      </c>
      <c r="C48" s="79" t="s">
        <v>31</v>
      </c>
      <c r="D48" s="79" t="s">
        <v>64</v>
      </c>
      <c r="E48" s="79" t="s">
        <v>79</v>
      </c>
      <c r="F48" s="79" t="s">
        <v>54</v>
      </c>
      <c r="G48" s="80">
        <v>32100</v>
      </c>
      <c r="H48" s="80">
        <v>347</v>
      </c>
      <c r="I48" s="81" t="s">
        <v>543</v>
      </c>
      <c r="J48" s="134" t="s">
        <v>235</v>
      </c>
    </row>
    <row r="49" spans="1:13">
      <c r="A49" s="93"/>
      <c r="B49" s="18" t="s">
        <v>8</v>
      </c>
      <c r="C49" s="56" t="s">
        <v>31</v>
      </c>
      <c r="D49" s="56" t="s">
        <v>80</v>
      </c>
      <c r="E49" s="57" t="s">
        <v>81</v>
      </c>
      <c r="F49" s="58" t="s">
        <v>54</v>
      </c>
      <c r="G49" s="65">
        <v>3333</v>
      </c>
      <c r="H49" s="65">
        <v>59</v>
      </c>
      <c r="I49" s="54" t="s">
        <v>82</v>
      </c>
      <c r="J49" s="55" t="s">
        <v>83</v>
      </c>
    </row>
    <row r="50" spans="1:13" s="91" customFormat="1">
      <c r="A50" s="96"/>
      <c r="B50" s="163" t="s">
        <v>28</v>
      </c>
      <c r="C50" s="71"/>
      <c r="D50" s="71"/>
      <c r="E50" s="111" t="s">
        <v>583</v>
      </c>
      <c r="F50" s="112"/>
      <c r="G50" s="113">
        <f>SUM(G41:G49)</f>
        <v>40591</v>
      </c>
      <c r="H50" s="113">
        <f>SUM(H41:H49)</f>
        <v>639</v>
      </c>
      <c r="I50" s="114"/>
      <c r="J50" s="137"/>
      <c r="K50" s="91">
        <v>4</v>
      </c>
      <c r="L50" s="91">
        <v>40591</v>
      </c>
      <c r="M50" s="91">
        <v>639</v>
      </c>
    </row>
    <row r="51" spans="1:13">
      <c r="A51" s="93"/>
      <c r="B51" s="167" t="s">
        <v>111</v>
      </c>
      <c r="C51" s="50" t="s">
        <v>30</v>
      </c>
      <c r="D51" s="50" t="s">
        <v>84</v>
      </c>
      <c r="E51" s="83" t="s">
        <v>85</v>
      </c>
      <c r="F51" s="84" t="s">
        <v>86</v>
      </c>
      <c r="G51" s="85">
        <v>3223</v>
      </c>
      <c r="H51" s="85">
        <v>538</v>
      </c>
      <c r="I51" s="86" t="s">
        <v>87</v>
      </c>
      <c r="J51" s="148"/>
    </row>
    <row r="52" spans="1:13">
      <c r="A52" s="93"/>
      <c r="B52" s="167" t="s">
        <v>8</v>
      </c>
      <c r="C52" s="50" t="s">
        <v>30</v>
      </c>
      <c r="D52" s="50" t="s">
        <v>84</v>
      </c>
      <c r="E52" s="83" t="s">
        <v>88</v>
      </c>
      <c r="F52" s="84" t="s">
        <v>54</v>
      </c>
      <c r="G52" s="85">
        <v>8028</v>
      </c>
      <c r="H52" s="85">
        <v>45</v>
      </c>
      <c r="I52" s="86"/>
      <c r="J52" s="148" t="s">
        <v>89</v>
      </c>
    </row>
    <row r="53" spans="1:13">
      <c r="A53" s="93"/>
      <c r="B53" s="167" t="s">
        <v>8</v>
      </c>
      <c r="C53" s="50" t="s">
        <v>30</v>
      </c>
      <c r="D53" s="50" t="s">
        <v>84</v>
      </c>
      <c r="E53" s="83" t="s">
        <v>90</v>
      </c>
      <c r="F53" s="84" t="s">
        <v>54</v>
      </c>
      <c r="G53" s="85">
        <v>3405</v>
      </c>
      <c r="H53" s="85">
        <v>667</v>
      </c>
      <c r="I53" s="86" t="s">
        <v>91</v>
      </c>
      <c r="J53" s="148"/>
    </row>
    <row r="54" spans="1:13">
      <c r="A54" s="93"/>
      <c r="B54" s="167" t="s">
        <v>8</v>
      </c>
      <c r="C54" s="50" t="s">
        <v>30</v>
      </c>
      <c r="D54" s="50" t="s">
        <v>84</v>
      </c>
      <c r="E54" s="83" t="s">
        <v>92</v>
      </c>
      <c r="F54" s="84" t="s">
        <v>86</v>
      </c>
      <c r="G54" s="85">
        <v>41675</v>
      </c>
      <c r="H54" s="85">
        <v>111</v>
      </c>
      <c r="I54" s="86" t="s">
        <v>87</v>
      </c>
      <c r="J54" s="148"/>
    </row>
    <row r="55" spans="1:13">
      <c r="A55" s="93"/>
      <c r="B55" s="163" t="s">
        <v>28</v>
      </c>
      <c r="C55" s="71"/>
      <c r="D55" s="71"/>
      <c r="E55" s="111" t="s">
        <v>583</v>
      </c>
      <c r="F55" s="112"/>
      <c r="G55" s="113">
        <f>SUM(G51:G54)</f>
        <v>56331</v>
      </c>
      <c r="H55" s="113">
        <f>SUM(H51:H54)</f>
        <v>1361</v>
      </c>
      <c r="I55" s="114"/>
      <c r="J55" s="137"/>
      <c r="K55">
        <v>4</v>
      </c>
      <c r="L55">
        <v>56331</v>
      </c>
      <c r="M55">
        <v>1361</v>
      </c>
    </row>
    <row r="56" spans="1:13">
      <c r="A56" s="93"/>
      <c r="B56" s="56" t="s">
        <v>108</v>
      </c>
      <c r="C56" s="56" t="s">
        <v>395</v>
      </c>
      <c r="D56" s="56" t="s">
        <v>396</v>
      </c>
      <c r="E56" s="57" t="s">
        <v>397</v>
      </c>
      <c r="F56" s="58" t="s">
        <v>86</v>
      </c>
      <c r="G56" s="65" t="s">
        <v>398</v>
      </c>
      <c r="H56" s="65">
        <v>5</v>
      </c>
      <c r="I56" s="54" t="s">
        <v>399</v>
      </c>
      <c r="J56" s="55" t="s">
        <v>400</v>
      </c>
    </row>
    <row r="57" spans="1:13">
      <c r="A57" s="93"/>
      <c r="B57" s="18" t="s">
        <v>108</v>
      </c>
      <c r="C57" s="56" t="s">
        <v>395</v>
      </c>
      <c r="D57" s="56" t="s">
        <v>396</v>
      </c>
      <c r="E57" s="57" t="s">
        <v>401</v>
      </c>
      <c r="F57" s="58" t="s">
        <v>164</v>
      </c>
      <c r="G57" s="65">
        <v>1359</v>
      </c>
      <c r="H57" s="65">
        <v>182</v>
      </c>
      <c r="I57" s="54" t="s">
        <v>399</v>
      </c>
      <c r="J57" s="55" t="s">
        <v>400</v>
      </c>
    </row>
    <row r="58" spans="1:13">
      <c r="A58" s="93"/>
      <c r="B58" s="18" t="s">
        <v>108</v>
      </c>
      <c r="C58" s="56" t="s">
        <v>395</v>
      </c>
      <c r="D58" s="56" t="s">
        <v>396</v>
      </c>
      <c r="E58" s="57" t="s">
        <v>402</v>
      </c>
      <c r="F58" s="58" t="s">
        <v>54</v>
      </c>
      <c r="G58" s="65">
        <v>24577</v>
      </c>
      <c r="H58" s="65">
        <v>381</v>
      </c>
      <c r="I58" s="54" t="s">
        <v>403</v>
      </c>
      <c r="J58" s="55" t="s">
        <v>404</v>
      </c>
    </row>
    <row r="59" spans="1:13">
      <c r="A59" s="93"/>
      <c r="B59" s="18" t="s">
        <v>108</v>
      </c>
      <c r="C59" s="56" t="s">
        <v>395</v>
      </c>
      <c r="D59" s="56" t="s">
        <v>396</v>
      </c>
      <c r="E59" s="57" t="s">
        <v>405</v>
      </c>
      <c r="F59" s="58" t="s">
        <v>54</v>
      </c>
      <c r="G59" s="65">
        <v>5355</v>
      </c>
      <c r="H59" s="65">
        <v>692</v>
      </c>
      <c r="I59" s="54" t="s">
        <v>406</v>
      </c>
      <c r="J59" s="55" t="s">
        <v>407</v>
      </c>
    </row>
    <row r="60" spans="1:13">
      <c r="A60" s="93"/>
      <c r="B60" s="168" t="s">
        <v>376</v>
      </c>
      <c r="C60" s="71"/>
      <c r="D60" s="71"/>
      <c r="E60" s="111" t="s">
        <v>583</v>
      </c>
      <c r="F60" s="112"/>
      <c r="G60" s="113">
        <f>SUM(G56:G59)</f>
        <v>31291</v>
      </c>
      <c r="H60" s="113">
        <f>SUM(H56:H59)</f>
        <v>1260</v>
      </c>
      <c r="I60" s="114"/>
      <c r="J60" s="137"/>
      <c r="K60">
        <v>4</v>
      </c>
      <c r="L60">
        <v>31291</v>
      </c>
      <c r="M60">
        <v>1260</v>
      </c>
    </row>
    <row r="61" spans="1:13">
      <c r="A61" s="93"/>
      <c r="B61" s="87" t="s">
        <v>10</v>
      </c>
      <c r="C61" s="63" t="s">
        <v>176</v>
      </c>
      <c r="D61" s="63" t="s">
        <v>177</v>
      </c>
      <c r="E61" s="66" t="s">
        <v>178</v>
      </c>
      <c r="F61" s="59" t="s">
        <v>179</v>
      </c>
      <c r="G61" s="53">
        <v>4377</v>
      </c>
      <c r="H61" s="60">
        <v>30</v>
      </c>
      <c r="I61" s="61"/>
      <c r="J61" s="67" t="s">
        <v>160</v>
      </c>
    </row>
    <row r="62" spans="1:13">
      <c r="A62" s="93"/>
      <c r="B62" s="165" t="s">
        <v>10</v>
      </c>
      <c r="C62" s="63" t="s">
        <v>176</v>
      </c>
      <c r="D62" s="63" t="s">
        <v>177</v>
      </c>
      <c r="E62" s="66" t="s">
        <v>180</v>
      </c>
      <c r="F62" s="59" t="s">
        <v>54</v>
      </c>
      <c r="G62" s="53">
        <v>1227017</v>
      </c>
      <c r="H62" s="60">
        <v>1008</v>
      </c>
      <c r="I62" s="61" t="s">
        <v>181</v>
      </c>
      <c r="J62" s="116" t="s">
        <v>182</v>
      </c>
    </row>
    <row r="63" spans="1:13">
      <c r="A63" s="93"/>
      <c r="B63" s="163" t="s">
        <v>183</v>
      </c>
      <c r="C63" s="72"/>
      <c r="D63" s="72"/>
      <c r="E63" s="23" t="s">
        <v>584</v>
      </c>
      <c r="F63" s="73"/>
      <c r="G63" s="74">
        <f>SUM(G61:G62)</f>
        <v>1231394</v>
      </c>
      <c r="H63" s="181">
        <f>SUM(H61:H62)</f>
        <v>1038</v>
      </c>
      <c r="I63" s="76"/>
      <c r="J63" s="77"/>
      <c r="K63">
        <v>2</v>
      </c>
      <c r="L63">
        <v>1231394</v>
      </c>
      <c r="M63">
        <v>1038</v>
      </c>
    </row>
    <row r="64" spans="1:13">
      <c r="A64" s="93"/>
      <c r="B64" s="87" t="s">
        <v>109</v>
      </c>
      <c r="C64" s="63" t="s">
        <v>184</v>
      </c>
      <c r="D64" s="63" t="s">
        <v>414</v>
      </c>
      <c r="E64" s="66" t="s">
        <v>415</v>
      </c>
      <c r="F64" s="59" t="s">
        <v>54</v>
      </c>
      <c r="G64" s="53">
        <v>436</v>
      </c>
      <c r="H64" s="60">
        <v>13</v>
      </c>
      <c r="I64" s="61" t="s">
        <v>416</v>
      </c>
      <c r="J64" s="67" t="s">
        <v>417</v>
      </c>
    </row>
    <row r="65" spans="1:13">
      <c r="A65" s="93"/>
      <c r="B65" s="165" t="s">
        <v>109</v>
      </c>
      <c r="C65" s="63" t="s">
        <v>184</v>
      </c>
      <c r="D65" s="63" t="s">
        <v>414</v>
      </c>
      <c r="E65" s="66" t="s">
        <v>418</v>
      </c>
      <c r="F65" s="59" t="s">
        <v>54</v>
      </c>
      <c r="G65" s="53">
        <v>8430</v>
      </c>
      <c r="H65" s="60">
        <v>310</v>
      </c>
      <c r="I65" s="61" t="s">
        <v>419</v>
      </c>
      <c r="J65" s="67" t="s">
        <v>420</v>
      </c>
    </row>
    <row r="66" spans="1:13">
      <c r="A66" s="93"/>
      <c r="B66" s="165" t="s">
        <v>109</v>
      </c>
      <c r="C66" s="63" t="s">
        <v>184</v>
      </c>
      <c r="D66" s="63" t="s">
        <v>414</v>
      </c>
      <c r="E66" s="66" t="s">
        <v>421</v>
      </c>
      <c r="F66" s="59" t="s">
        <v>54</v>
      </c>
      <c r="G66" s="53">
        <v>50281</v>
      </c>
      <c r="H66" s="60">
        <v>306</v>
      </c>
      <c r="I66" s="61" t="s">
        <v>419</v>
      </c>
      <c r="J66" s="67" t="s">
        <v>420</v>
      </c>
    </row>
    <row r="67" spans="1:13">
      <c r="A67" s="93"/>
      <c r="B67" s="165" t="s">
        <v>109</v>
      </c>
      <c r="C67" s="63" t="s">
        <v>184</v>
      </c>
      <c r="D67" s="63" t="s">
        <v>414</v>
      </c>
      <c r="E67" s="66" t="s">
        <v>422</v>
      </c>
      <c r="F67" s="59" t="s">
        <v>54</v>
      </c>
      <c r="G67" s="53">
        <v>235</v>
      </c>
      <c r="H67" s="60">
        <v>2</v>
      </c>
      <c r="I67" s="61" t="s">
        <v>423</v>
      </c>
      <c r="J67" s="67" t="s">
        <v>424</v>
      </c>
    </row>
    <row r="68" spans="1:13">
      <c r="A68" s="93"/>
      <c r="B68" s="165" t="s">
        <v>109</v>
      </c>
      <c r="C68" s="63" t="s">
        <v>184</v>
      </c>
      <c r="D68" s="63" t="s">
        <v>414</v>
      </c>
      <c r="E68" s="66" t="s">
        <v>425</v>
      </c>
      <c r="F68" s="59" t="s">
        <v>179</v>
      </c>
      <c r="G68" s="53">
        <v>137423</v>
      </c>
      <c r="H68" s="60">
        <v>248</v>
      </c>
      <c r="I68" s="61"/>
      <c r="J68" s="67" t="s">
        <v>426</v>
      </c>
    </row>
    <row r="69" spans="1:13">
      <c r="A69" s="93"/>
      <c r="B69" s="165" t="s">
        <v>109</v>
      </c>
      <c r="C69" s="63" t="s">
        <v>184</v>
      </c>
      <c r="D69" s="63" t="s">
        <v>414</v>
      </c>
      <c r="E69" s="66" t="s">
        <v>427</v>
      </c>
      <c r="F69" s="59" t="s">
        <v>179</v>
      </c>
      <c r="G69" s="53">
        <v>2727</v>
      </c>
      <c r="H69" s="60">
        <v>10</v>
      </c>
      <c r="I69" s="61" t="s">
        <v>428</v>
      </c>
      <c r="J69" s="67" t="s">
        <v>429</v>
      </c>
    </row>
    <row r="70" spans="1:13">
      <c r="A70" s="93"/>
      <c r="B70" s="163" t="s">
        <v>376</v>
      </c>
      <c r="C70" s="72"/>
      <c r="D70" s="72"/>
      <c r="E70" s="23" t="s">
        <v>582</v>
      </c>
      <c r="F70" s="73"/>
      <c r="G70" s="74">
        <f>SUM(G64:G69)</f>
        <v>199532</v>
      </c>
      <c r="H70" s="74">
        <f>SUM(H64:H69)</f>
        <v>889</v>
      </c>
      <c r="I70" s="142"/>
      <c r="J70" s="143"/>
      <c r="K70">
        <v>6</v>
      </c>
      <c r="L70">
        <v>199532</v>
      </c>
      <c r="M70">
        <v>889</v>
      </c>
    </row>
    <row r="71" spans="1:13">
      <c r="A71" s="93"/>
      <c r="B71" s="87" t="s">
        <v>430</v>
      </c>
      <c r="C71" s="63" t="s">
        <v>184</v>
      </c>
      <c r="D71" s="63" t="s">
        <v>414</v>
      </c>
      <c r="E71" s="66" t="s">
        <v>431</v>
      </c>
      <c r="F71" s="59" t="s">
        <v>179</v>
      </c>
      <c r="G71" s="53">
        <v>17240</v>
      </c>
      <c r="H71" s="60">
        <v>28</v>
      </c>
      <c r="I71" s="61"/>
      <c r="J71" s="67" t="s">
        <v>426</v>
      </c>
    </row>
    <row r="72" spans="1:13">
      <c r="A72" s="93"/>
      <c r="B72" s="165" t="s">
        <v>430</v>
      </c>
      <c r="C72" s="63" t="s">
        <v>184</v>
      </c>
      <c r="D72" s="63" t="s">
        <v>414</v>
      </c>
      <c r="E72" s="66" t="s">
        <v>432</v>
      </c>
      <c r="F72" s="59" t="s">
        <v>54</v>
      </c>
      <c r="G72" s="53">
        <v>48893</v>
      </c>
      <c r="H72" s="60">
        <v>1533</v>
      </c>
      <c r="I72" s="61" t="s">
        <v>433</v>
      </c>
      <c r="J72" s="67" t="s">
        <v>434</v>
      </c>
    </row>
    <row r="73" spans="1:13">
      <c r="A73" s="93"/>
      <c r="B73" s="163" t="s">
        <v>376</v>
      </c>
      <c r="C73" s="140"/>
      <c r="D73" s="140"/>
      <c r="E73" s="23" t="s">
        <v>584</v>
      </c>
      <c r="F73" s="141"/>
      <c r="G73" s="74">
        <f>SUM(G71:G72)</f>
        <v>66133</v>
      </c>
      <c r="H73" s="74">
        <f>SUM(H71:H72)</f>
        <v>1561</v>
      </c>
      <c r="I73" s="142"/>
      <c r="J73" s="143"/>
      <c r="K73">
        <v>2</v>
      </c>
      <c r="L73">
        <v>66133</v>
      </c>
      <c r="M73">
        <v>1561</v>
      </c>
    </row>
    <row r="74" spans="1:13">
      <c r="A74" s="93"/>
      <c r="B74" s="56" t="s">
        <v>11</v>
      </c>
      <c r="C74" s="63" t="s">
        <v>95</v>
      </c>
      <c r="D74" s="63" t="s">
        <v>52</v>
      </c>
      <c r="E74" s="66" t="s">
        <v>53</v>
      </c>
      <c r="F74" s="59" t="s">
        <v>54</v>
      </c>
      <c r="G74" s="53">
        <v>129233</v>
      </c>
      <c r="H74" s="60">
        <v>127</v>
      </c>
      <c r="I74" s="61" t="s">
        <v>55</v>
      </c>
      <c r="J74" s="67" t="s">
        <v>56</v>
      </c>
    </row>
    <row r="75" spans="1:13">
      <c r="A75" s="93"/>
      <c r="B75" s="18" t="s">
        <v>11</v>
      </c>
      <c r="C75" s="63" t="s">
        <v>32</v>
      </c>
      <c r="D75" s="63" t="s">
        <v>52</v>
      </c>
      <c r="E75" s="66" t="s">
        <v>57</v>
      </c>
      <c r="F75" s="59" t="s">
        <v>54</v>
      </c>
      <c r="G75" s="53">
        <v>2004</v>
      </c>
      <c r="H75" s="60">
        <v>177</v>
      </c>
      <c r="I75" s="61" t="s">
        <v>58</v>
      </c>
      <c r="J75" s="67" t="s">
        <v>59</v>
      </c>
    </row>
    <row r="76" spans="1:13">
      <c r="A76" s="93"/>
      <c r="B76" s="18" t="s">
        <v>11</v>
      </c>
      <c r="C76" s="63" t="s">
        <v>32</v>
      </c>
      <c r="D76" s="63" t="s">
        <v>52</v>
      </c>
      <c r="E76" s="66" t="s">
        <v>60</v>
      </c>
      <c r="F76" s="59" t="s">
        <v>61</v>
      </c>
      <c r="G76" s="53">
        <v>86718</v>
      </c>
      <c r="H76" s="60">
        <v>197</v>
      </c>
      <c r="I76" s="61" t="s">
        <v>62</v>
      </c>
      <c r="J76" s="67" t="s">
        <v>63</v>
      </c>
    </row>
    <row r="77" spans="1:13">
      <c r="A77" s="93"/>
      <c r="B77" s="168" t="s">
        <v>28</v>
      </c>
      <c r="C77" s="72"/>
      <c r="D77" s="72"/>
      <c r="E77" s="23" t="s">
        <v>585</v>
      </c>
      <c r="F77" s="73"/>
      <c r="G77" s="74">
        <v>217955</v>
      </c>
      <c r="H77" s="75">
        <f>SUM(H74:H76)</f>
        <v>501</v>
      </c>
      <c r="I77" s="76"/>
      <c r="J77" s="77"/>
      <c r="K77">
        <v>3</v>
      </c>
      <c r="L77">
        <v>217955</v>
      </c>
      <c r="M77">
        <v>501</v>
      </c>
    </row>
    <row r="78" spans="1:13">
      <c r="A78" s="93"/>
      <c r="B78" s="56" t="s">
        <v>98</v>
      </c>
      <c r="C78" s="87" t="s">
        <v>126</v>
      </c>
      <c r="D78" s="87" t="s">
        <v>127</v>
      </c>
      <c r="E78" s="87" t="s">
        <v>128</v>
      </c>
      <c r="F78" s="87" t="s">
        <v>54</v>
      </c>
      <c r="G78" s="52">
        <v>30077</v>
      </c>
      <c r="H78" s="52">
        <v>499</v>
      </c>
      <c r="I78" s="88" t="s">
        <v>129</v>
      </c>
      <c r="J78" s="89" t="s">
        <v>130</v>
      </c>
    </row>
    <row r="79" spans="1:13">
      <c r="A79" s="93"/>
      <c r="B79" s="168" t="s">
        <v>236</v>
      </c>
      <c r="C79" s="98"/>
      <c r="D79" s="98"/>
      <c r="E79" s="98">
        <v>1</v>
      </c>
      <c r="F79" s="98"/>
      <c r="G79" s="99">
        <v>30077</v>
      </c>
      <c r="H79" s="99">
        <v>499</v>
      </c>
      <c r="I79" s="100"/>
      <c r="J79" s="101"/>
      <c r="K79">
        <v>1</v>
      </c>
      <c r="L79">
        <v>30077</v>
      </c>
      <c r="M79">
        <v>499</v>
      </c>
    </row>
    <row r="80" spans="1:13" s="78" customFormat="1">
      <c r="A80" s="93"/>
      <c r="B80" s="16" t="s">
        <v>98</v>
      </c>
      <c r="C80" s="115" t="s">
        <v>126</v>
      </c>
      <c r="D80" s="115" t="s">
        <v>251</v>
      </c>
      <c r="E80" s="115">
        <v>2172</v>
      </c>
      <c r="F80" s="115" t="s">
        <v>86</v>
      </c>
      <c r="G80" s="125">
        <v>25988</v>
      </c>
      <c r="H80" s="125">
        <v>9</v>
      </c>
      <c r="I80" s="126"/>
      <c r="J80" s="127" t="s">
        <v>252</v>
      </c>
    </row>
    <row r="81" spans="1:13">
      <c r="A81" s="93"/>
      <c r="B81" s="16" t="s">
        <v>98</v>
      </c>
      <c r="C81" s="115" t="s">
        <v>126</v>
      </c>
      <c r="D81" s="115" t="s">
        <v>251</v>
      </c>
      <c r="E81" s="115">
        <v>329</v>
      </c>
      <c r="F81" s="115" t="s">
        <v>69</v>
      </c>
      <c r="G81" s="125">
        <v>1686</v>
      </c>
      <c r="H81" s="125">
        <v>42</v>
      </c>
      <c r="I81" s="126" t="s">
        <v>253</v>
      </c>
      <c r="J81" s="127" t="s">
        <v>254</v>
      </c>
    </row>
    <row r="82" spans="1:13" ht="17.25" customHeight="1">
      <c r="A82" s="93"/>
      <c r="B82" s="16" t="s">
        <v>98</v>
      </c>
      <c r="C82" s="115" t="s">
        <v>126</v>
      </c>
      <c r="D82" s="115" t="s">
        <v>251</v>
      </c>
      <c r="E82" s="115">
        <v>330</v>
      </c>
      <c r="F82" s="115" t="s">
        <v>255</v>
      </c>
      <c r="G82" s="125">
        <v>20854</v>
      </c>
      <c r="H82" s="125">
        <v>808</v>
      </c>
      <c r="I82" s="126" t="s">
        <v>256</v>
      </c>
      <c r="J82" s="127" t="s">
        <v>257</v>
      </c>
    </row>
    <row r="83" spans="1:13">
      <c r="A83" s="93"/>
      <c r="B83" s="168" t="s">
        <v>28</v>
      </c>
      <c r="C83" s="98"/>
      <c r="D83" s="98"/>
      <c r="E83" s="98">
        <v>3</v>
      </c>
      <c r="F83" s="98"/>
      <c r="G83" s="99">
        <f>SUM(G80:G82)</f>
        <v>48528</v>
      </c>
      <c r="H83" s="99">
        <f>SUM(H80:H82)</f>
        <v>859</v>
      </c>
      <c r="I83" s="100"/>
      <c r="J83" s="101"/>
      <c r="K83">
        <v>3</v>
      </c>
      <c r="L83">
        <v>48528</v>
      </c>
      <c r="M83">
        <v>859</v>
      </c>
    </row>
    <row r="84" spans="1:13">
      <c r="A84" s="93"/>
      <c r="B84" s="56" t="s">
        <v>98</v>
      </c>
      <c r="C84" s="87" t="s">
        <v>237</v>
      </c>
      <c r="D84" s="87" t="s">
        <v>238</v>
      </c>
      <c r="E84" s="87">
        <v>53</v>
      </c>
      <c r="F84" s="87" t="s">
        <v>69</v>
      </c>
      <c r="G84" s="52">
        <v>549</v>
      </c>
      <c r="H84" s="52">
        <v>43</v>
      </c>
      <c r="I84" s="88" t="s">
        <v>239</v>
      </c>
      <c r="J84" s="89" t="s">
        <v>240</v>
      </c>
    </row>
    <row r="85" spans="1:13">
      <c r="A85" s="93"/>
      <c r="B85" s="18" t="s">
        <v>98</v>
      </c>
      <c r="C85" s="87" t="s">
        <v>237</v>
      </c>
      <c r="D85" s="87" t="s">
        <v>238</v>
      </c>
      <c r="E85" s="87" t="s">
        <v>241</v>
      </c>
      <c r="F85" s="87" t="s">
        <v>54</v>
      </c>
      <c r="G85" s="52">
        <v>3471</v>
      </c>
      <c r="H85" s="52">
        <v>6</v>
      </c>
      <c r="I85" s="88" t="s">
        <v>242</v>
      </c>
      <c r="J85" s="89" t="s">
        <v>243</v>
      </c>
    </row>
    <row r="86" spans="1:13">
      <c r="A86" s="93"/>
      <c r="B86" s="18" t="s">
        <v>98</v>
      </c>
      <c r="C86" s="87" t="s">
        <v>237</v>
      </c>
      <c r="D86" s="87" t="s">
        <v>238</v>
      </c>
      <c r="E86" s="87" t="s">
        <v>244</v>
      </c>
      <c r="F86" s="87" t="s">
        <v>54</v>
      </c>
      <c r="G86" s="52">
        <v>13223</v>
      </c>
      <c r="H86" s="52">
        <v>187</v>
      </c>
      <c r="I86" s="88" t="s">
        <v>245</v>
      </c>
      <c r="J86" s="89" t="s">
        <v>246</v>
      </c>
    </row>
    <row r="87" spans="1:13">
      <c r="A87" s="93"/>
      <c r="B87" s="18" t="s">
        <v>98</v>
      </c>
      <c r="C87" s="87" t="s">
        <v>237</v>
      </c>
      <c r="D87" s="87" t="s">
        <v>238</v>
      </c>
      <c r="E87" s="87" t="s">
        <v>247</v>
      </c>
      <c r="F87" s="87" t="s">
        <v>54</v>
      </c>
      <c r="G87" s="52">
        <v>6880</v>
      </c>
      <c r="H87" s="52">
        <v>201</v>
      </c>
      <c r="I87" s="88" t="s">
        <v>248</v>
      </c>
      <c r="J87" s="89" t="s">
        <v>249</v>
      </c>
    </row>
    <row r="88" spans="1:13">
      <c r="A88" s="93"/>
      <c r="B88" s="168" t="s">
        <v>250</v>
      </c>
      <c r="C88" s="98"/>
      <c r="D88" s="98"/>
      <c r="E88" s="98">
        <v>4</v>
      </c>
      <c r="F88" s="98"/>
      <c r="G88" s="99">
        <f>SUM(G84:G87)</f>
        <v>24123</v>
      </c>
      <c r="H88" s="99">
        <f>SUM(H84:H87)</f>
        <v>437</v>
      </c>
      <c r="I88" s="100"/>
      <c r="J88" s="101"/>
      <c r="K88">
        <v>4</v>
      </c>
      <c r="L88">
        <v>24123</v>
      </c>
      <c r="M88">
        <v>437</v>
      </c>
    </row>
    <row r="89" spans="1:13">
      <c r="A89" s="93"/>
      <c r="B89" s="56" t="s">
        <v>100</v>
      </c>
      <c r="C89" s="63" t="s">
        <v>100</v>
      </c>
      <c r="D89" s="63" t="s">
        <v>378</v>
      </c>
      <c r="E89" s="66" t="s">
        <v>412</v>
      </c>
      <c r="F89" s="59" t="s">
        <v>54</v>
      </c>
      <c r="G89" s="53">
        <v>96496</v>
      </c>
      <c r="H89" s="60">
        <v>746</v>
      </c>
      <c r="I89" s="61"/>
      <c r="J89" s="67" t="s">
        <v>413</v>
      </c>
    </row>
    <row r="90" spans="1:13">
      <c r="A90" s="93"/>
      <c r="B90" s="168" t="s">
        <v>183</v>
      </c>
      <c r="C90" s="128"/>
      <c r="D90" s="128"/>
      <c r="E90" s="23" t="s">
        <v>586</v>
      </c>
      <c r="F90" s="112"/>
      <c r="G90" s="74">
        <f>SUM(G89:G89)</f>
        <v>96496</v>
      </c>
      <c r="H90" s="74">
        <f>SUM(H89:H89)</f>
        <v>746</v>
      </c>
      <c r="I90" s="129"/>
      <c r="J90" s="130"/>
      <c r="K90">
        <v>1</v>
      </c>
      <c r="L90">
        <v>96496</v>
      </c>
      <c r="M90">
        <v>746</v>
      </c>
    </row>
    <row r="91" spans="1:13">
      <c r="A91" s="93"/>
      <c r="B91" s="56" t="s">
        <v>101</v>
      </c>
      <c r="C91" s="70" t="s">
        <v>303</v>
      </c>
      <c r="D91" s="70" t="s">
        <v>304</v>
      </c>
      <c r="E91" s="66" t="s">
        <v>305</v>
      </c>
      <c r="F91" s="58" t="s">
        <v>54</v>
      </c>
      <c r="G91" s="53">
        <v>136826</v>
      </c>
      <c r="H91" s="53">
        <v>130</v>
      </c>
      <c r="I91" s="54">
        <v>322</v>
      </c>
      <c r="J91" s="55" t="s">
        <v>306</v>
      </c>
    </row>
    <row r="92" spans="1:13">
      <c r="A92" s="93"/>
      <c r="B92" s="18" t="s">
        <v>101</v>
      </c>
      <c r="C92" s="70" t="s">
        <v>303</v>
      </c>
      <c r="D92" s="70" t="s">
        <v>304</v>
      </c>
      <c r="E92" s="66" t="s">
        <v>307</v>
      </c>
      <c r="F92" s="58" t="s">
        <v>54</v>
      </c>
      <c r="G92" s="53">
        <v>245</v>
      </c>
      <c r="H92" s="53">
        <v>22</v>
      </c>
      <c r="I92" s="54">
        <v>322</v>
      </c>
      <c r="J92" s="55" t="s">
        <v>306</v>
      </c>
    </row>
    <row r="93" spans="1:13">
      <c r="A93" s="93"/>
      <c r="B93" s="18" t="s">
        <v>101</v>
      </c>
      <c r="C93" s="70" t="s">
        <v>303</v>
      </c>
      <c r="D93" s="70" t="s">
        <v>304</v>
      </c>
      <c r="E93" s="66" t="s">
        <v>308</v>
      </c>
      <c r="F93" s="58" t="s">
        <v>54</v>
      </c>
      <c r="G93" s="53">
        <v>6400</v>
      </c>
      <c r="H93" s="53">
        <v>22</v>
      </c>
      <c r="I93" s="54" t="s">
        <v>309</v>
      </c>
      <c r="J93" s="55" t="s">
        <v>310</v>
      </c>
    </row>
    <row r="94" spans="1:13">
      <c r="A94" s="93"/>
      <c r="B94" s="18" t="s">
        <v>101</v>
      </c>
      <c r="C94" s="70" t="s">
        <v>303</v>
      </c>
      <c r="D94" s="70" t="s">
        <v>304</v>
      </c>
      <c r="E94" s="66"/>
      <c r="F94" s="58"/>
      <c r="G94" s="53"/>
      <c r="H94" s="53">
        <v>595</v>
      </c>
      <c r="I94" s="54"/>
      <c r="J94" s="55" t="s">
        <v>311</v>
      </c>
    </row>
    <row r="95" spans="1:13">
      <c r="A95" s="93"/>
      <c r="B95" s="18" t="s">
        <v>101</v>
      </c>
      <c r="C95" s="70" t="s">
        <v>303</v>
      </c>
      <c r="D95" s="70" t="s">
        <v>304</v>
      </c>
      <c r="E95" s="66" t="s">
        <v>312</v>
      </c>
      <c r="F95" s="58" t="s">
        <v>54</v>
      </c>
      <c r="G95" s="53">
        <v>33719</v>
      </c>
      <c r="H95" s="53">
        <v>135</v>
      </c>
      <c r="I95" s="54" t="s">
        <v>313</v>
      </c>
      <c r="J95" s="55" t="s">
        <v>314</v>
      </c>
    </row>
    <row r="96" spans="1:13">
      <c r="A96" s="93"/>
      <c r="B96" s="18" t="s">
        <v>101</v>
      </c>
      <c r="C96" s="70" t="s">
        <v>303</v>
      </c>
      <c r="D96" s="70" t="s">
        <v>304</v>
      </c>
      <c r="E96" s="66" t="s">
        <v>315</v>
      </c>
      <c r="F96" s="58" t="s">
        <v>69</v>
      </c>
      <c r="G96" s="53">
        <v>387</v>
      </c>
      <c r="H96" s="53">
        <v>49</v>
      </c>
      <c r="I96" s="54" t="s">
        <v>316</v>
      </c>
      <c r="J96" s="55" t="s">
        <v>317</v>
      </c>
    </row>
    <row r="97" spans="1:13">
      <c r="A97" s="93"/>
      <c r="B97" s="18" t="s">
        <v>101</v>
      </c>
      <c r="C97" s="70" t="s">
        <v>303</v>
      </c>
      <c r="D97" s="70" t="s">
        <v>304</v>
      </c>
      <c r="E97" s="66" t="s">
        <v>318</v>
      </c>
      <c r="F97" s="58" t="s">
        <v>54</v>
      </c>
      <c r="G97" s="53">
        <v>4069</v>
      </c>
      <c r="H97" s="53">
        <v>45</v>
      </c>
      <c r="I97" s="54" t="s">
        <v>319</v>
      </c>
      <c r="J97" s="55" t="s">
        <v>320</v>
      </c>
    </row>
    <row r="98" spans="1:13">
      <c r="A98" s="93"/>
      <c r="B98" s="168" t="s">
        <v>250</v>
      </c>
      <c r="C98" s="128"/>
      <c r="D98" s="128"/>
      <c r="E98" s="23" t="s">
        <v>582</v>
      </c>
      <c r="F98" s="112"/>
      <c r="G98" s="74">
        <f>SUM(G91:G97)</f>
        <v>181646</v>
      </c>
      <c r="H98" s="74">
        <f>SUM(H91:H97)</f>
        <v>998</v>
      </c>
      <c r="I98" s="114"/>
      <c r="J98" s="137"/>
      <c r="K98">
        <v>6</v>
      </c>
      <c r="L98">
        <v>181646</v>
      </c>
      <c r="M98">
        <v>998</v>
      </c>
    </row>
    <row r="99" spans="1:13">
      <c r="A99" s="93"/>
      <c r="B99" s="188" t="s">
        <v>103</v>
      </c>
      <c r="C99" s="70" t="s">
        <v>460</v>
      </c>
      <c r="D99" s="70" t="s">
        <v>461</v>
      </c>
      <c r="E99" s="66" t="s">
        <v>462</v>
      </c>
      <c r="F99" s="58" t="s">
        <v>54</v>
      </c>
      <c r="G99" s="53">
        <v>204099</v>
      </c>
      <c r="H99" s="53">
        <v>732</v>
      </c>
      <c r="I99" s="54" t="s">
        <v>463</v>
      </c>
      <c r="J99" s="55" t="s">
        <v>464</v>
      </c>
    </row>
    <row r="100" spans="1:13">
      <c r="A100" s="93"/>
      <c r="B100" s="144" t="s">
        <v>124</v>
      </c>
      <c r="C100" s="128"/>
      <c r="D100" s="128"/>
      <c r="E100" s="23" t="s">
        <v>586</v>
      </c>
      <c r="F100" s="112"/>
      <c r="G100" s="74">
        <v>204099</v>
      </c>
      <c r="H100" s="74">
        <v>732</v>
      </c>
      <c r="I100" s="114"/>
      <c r="J100" s="137"/>
      <c r="K100">
        <v>1</v>
      </c>
      <c r="L100">
        <v>204099</v>
      </c>
      <c r="M100">
        <v>732</v>
      </c>
    </row>
    <row r="101" spans="1:13">
      <c r="A101" s="93"/>
      <c r="B101" s="189" t="s">
        <v>594</v>
      </c>
      <c r="C101" s="147" t="s">
        <v>472</v>
      </c>
      <c r="D101" s="147" t="s">
        <v>218</v>
      </c>
      <c r="E101" s="103" t="s">
        <v>473</v>
      </c>
      <c r="F101" s="84" t="s">
        <v>54</v>
      </c>
      <c r="G101" s="105">
        <v>27570</v>
      </c>
      <c r="H101" s="105">
        <v>464</v>
      </c>
      <c r="I101" s="86" t="s">
        <v>474</v>
      </c>
      <c r="J101" s="146" t="s">
        <v>475</v>
      </c>
    </row>
    <row r="102" spans="1:13">
      <c r="A102" s="93"/>
      <c r="B102" s="144" t="s">
        <v>124</v>
      </c>
      <c r="C102" s="128"/>
      <c r="D102" s="128"/>
      <c r="E102" s="23" t="s">
        <v>586</v>
      </c>
      <c r="F102" s="112"/>
      <c r="G102" s="74">
        <v>27570</v>
      </c>
      <c r="H102" s="74">
        <v>464</v>
      </c>
      <c r="I102" s="129"/>
      <c r="J102" s="130"/>
      <c r="K102">
        <v>1</v>
      </c>
      <c r="L102">
        <v>27570</v>
      </c>
      <c r="M102">
        <v>464</v>
      </c>
    </row>
    <row r="103" spans="1:13" ht="27.75" customHeight="1">
      <c r="A103" s="182" t="s">
        <v>21</v>
      </c>
      <c r="B103" s="172" t="s">
        <v>520</v>
      </c>
      <c r="C103" s="173"/>
      <c r="D103" s="173"/>
      <c r="E103" s="174" t="s">
        <v>615</v>
      </c>
      <c r="F103" s="175"/>
      <c r="G103" s="176">
        <v>2804296</v>
      </c>
      <c r="H103" s="177">
        <v>30468</v>
      </c>
      <c r="I103" s="178"/>
      <c r="J103" s="179"/>
      <c r="K103">
        <f>SUM(K105:K247)</f>
        <v>113</v>
      </c>
      <c r="L103">
        <f>SUM(L105:L247)</f>
        <v>2804296</v>
      </c>
      <c r="M103">
        <f>SUM(M105:M247)</f>
        <v>30468</v>
      </c>
    </row>
    <row r="104" spans="1:13">
      <c r="A104" s="183"/>
      <c r="B104" s="97" t="s">
        <v>105</v>
      </c>
      <c r="C104" s="68" t="s">
        <v>149</v>
      </c>
      <c r="D104" s="68" t="s">
        <v>150</v>
      </c>
      <c r="E104" s="66">
        <v>499</v>
      </c>
      <c r="F104" s="59" t="s">
        <v>86</v>
      </c>
      <c r="G104" s="53">
        <v>3588</v>
      </c>
      <c r="H104" s="60">
        <v>334</v>
      </c>
      <c r="I104" s="61"/>
      <c r="J104" s="67" t="s">
        <v>360</v>
      </c>
    </row>
    <row r="105" spans="1:13">
      <c r="A105" s="183"/>
      <c r="B105" s="97" t="s">
        <v>105</v>
      </c>
      <c r="C105" s="68" t="s">
        <v>149</v>
      </c>
      <c r="D105" s="68" t="s">
        <v>150</v>
      </c>
      <c r="E105" s="66" t="s">
        <v>369</v>
      </c>
      <c r="F105" s="59" t="s">
        <v>54</v>
      </c>
      <c r="G105" s="53">
        <v>1686</v>
      </c>
      <c r="H105" s="60">
        <v>28</v>
      </c>
      <c r="I105" s="61" t="s">
        <v>560</v>
      </c>
      <c r="J105" s="67" t="s">
        <v>370</v>
      </c>
    </row>
    <row r="106" spans="1:13">
      <c r="A106" s="183"/>
      <c r="B106" s="97" t="s">
        <v>105</v>
      </c>
      <c r="C106" s="68" t="s">
        <v>149</v>
      </c>
      <c r="D106" s="68" t="s">
        <v>150</v>
      </c>
      <c r="E106" s="66" t="s">
        <v>362</v>
      </c>
      <c r="F106" s="59" t="s">
        <v>54</v>
      </c>
      <c r="G106" s="53">
        <v>7550</v>
      </c>
      <c r="H106" s="60">
        <v>380</v>
      </c>
      <c r="I106" s="61" t="s">
        <v>561</v>
      </c>
      <c r="J106" s="67" t="s">
        <v>363</v>
      </c>
    </row>
    <row r="107" spans="1:13">
      <c r="A107" s="183"/>
      <c r="B107" s="97" t="s">
        <v>105</v>
      </c>
      <c r="C107" s="68" t="s">
        <v>149</v>
      </c>
      <c r="D107" s="68" t="s">
        <v>150</v>
      </c>
      <c r="E107" s="66" t="s">
        <v>364</v>
      </c>
      <c r="F107" s="59" t="s">
        <v>164</v>
      </c>
      <c r="G107" s="53">
        <v>255</v>
      </c>
      <c r="H107" s="60">
        <v>167</v>
      </c>
      <c r="I107" s="61" t="s">
        <v>562</v>
      </c>
      <c r="J107" s="67" t="s">
        <v>365</v>
      </c>
    </row>
    <row r="108" spans="1:13">
      <c r="A108" s="183"/>
      <c r="B108" s="97" t="s">
        <v>105</v>
      </c>
      <c r="C108" s="68" t="s">
        <v>149</v>
      </c>
      <c r="D108" s="68" t="s">
        <v>150</v>
      </c>
      <c r="E108" s="66" t="s">
        <v>366</v>
      </c>
      <c r="F108" s="59" t="s">
        <v>187</v>
      </c>
      <c r="G108" s="53">
        <v>2160</v>
      </c>
      <c r="H108" s="60">
        <v>18</v>
      </c>
      <c r="I108" s="61"/>
      <c r="J108" s="67" t="s">
        <v>265</v>
      </c>
    </row>
    <row r="109" spans="1:13">
      <c r="A109" s="183"/>
      <c r="B109" s="97" t="s">
        <v>105</v>
      </c>
      <c r="C109" s="68" t="s">
        <v>149</v>
      </c>
      <c r="D109" s="68" t="s">
        <v>150</v>
      </c>
      <c r="E109" s="66" t="s">
        <v>367</v>
      </c>
      <c r="F109" s="59" t="s">
        <v>54</v>
      </c>
      <c r="G109" s="53">
        <v>299</v>
      </c>
      <c r="H109" s="60">
        <v>119</v>
      </c>
      <c r="I109" s="61" t="s">
        <v>563</v>
      </c>
      <c r="J109" s="67" t="s">
        <v>365</v>
      </c>
    </row>
    <row r="110" spans="1:13">
      <c r="A110" s="183"/>
      <c r="B110" s="97" t="s">
        <v>105</v>
      </c>
      <c r="C110" s="68" t="s">
        <v>149</v>
      </c>
      <c r="D110" s="68" t="s">
        <v>150</v>
      </c>
      <c r="E110" s="66">
        <v>486</v>
      </c>
      <c r="F110" s="59" t="s">
        <v>54</v>
      </c>
      <c r="G110" s="53">
        <v>2273</v>
      </c>
      <c r="H110" s="60">
        <v>4</v>
      </c>
      <c r="I110" s="61" t="s">
        <v>564</v>
      </c>
      <c r="J110" s="67" t="s">
        <v>368</v>
      </c>
    </row>
    <row r="111" spans="1:13">
      <c r="A111" s="183"/>
      <c r="B111" s="97" t="s">
        <v>105</v>
      </c>
      <c r="C111" s="68" t="s">
        <v>149</v>
      </c>
      <c r="D111" s="68" t="s">
        <v>150</v>
      </c>
      <c r="E111" s="66" t="s">
        <v>361</v>
      </c>
      <c r="F111" s="59" t="s">
        <v>164</v>
      </c>
      <c r="G111" s="53">
        <v>423</v>
      </c>
      <c r="H111" s="60">
        <v>103</v>
      </c>
      <c r="I111" s="61" t="s">
        <v>358</v>
      </c>
      <c r="J111" s="67" t="s">
        <v>359</v>
      </c>
    </row>
    <row r="112" spans="1:13">
      <c r="A112" s="183"/>
      <c r="B112" s="97" t="s">
        <v>105</v>
      </c>
      <c r="C112" s="68" t="s">
        <v>149</v>
      </c>
      <c r="D112" s="68" t="s">
        <v>150</v>
      </c>
      <c r="E112" s="66" t="s">
        <v>357</v>
      </c>
      <c r="F112" s="59" t="s">
        <v>164</v>
      </c>
      <c r="G112" s="53">
        <v>1289</v>
      </c>
      <c r="H112" s="60">
        <v>32</v>
      </c>
      <c r="I112" s="61" t="s">
        <v>565</v>
      </c>
      <c r="J112" s="67" t="s">
        <v>359</v>
      </c>
    </row>
    <row r="113" spans="1:13">
      <c r="A113" s="183"/>
      <c r="B113" s="136" t="s">
        <v>250</v>
      </c>
      <c r="C113" s="138"/>
      <c r="D113" s="138"/>
      <c r="E113" s="23" t="s">
        <v>587</v>
      </c>
      <c r="F113" s="73"/>
      <c r="G113" s="74">
        <f>SUM(G104:G112)</f>
        <v>19523</v>
      </c>
      <c r="H113" s="74">
        <f>SUM(H104:H112)</f>
        <v>1185</v>
      </c>
      <c r="I113" s="76"/>
      <c r="J113" s="77"/>
      <c r="K113">
        <v>9</v>
      </c>
      <c r="L113">
        <v>19523</v>
      </c>
      <c r="M113">
        <v>1185</v>
      </c>
    </row>
    <row r="114" spans="1:13">
      <c r="A114" s="183"/>
      <c r="B114" s="149" t="s">
        <v>518</v>
      </c>
      <c r="C114" s="149" t="s">
        <v>223</v>
      </c>
      <c r="D114" s="149" t="s">
        <v>224</v>
      </c>
      <c r="E114" s="103" t="s">
        <v>225</v>
      </c>
      <c r="F114" s="104" t="s">
        <v>54</v>
      </c>
      <c r="G114" s="105">
        <v>33430</v>
      </c>
      <c r="H114" s="105">
        <v>1766</v>
      </c>
      <c r="I114" s="107" t="s">
        <v>226</v>
      </c>
      <c r="J114" s="108" t="s">
        <v>227</v>
      </c>
    </row>
    <row r="115" spans="1:13">
      <c r="A115" s="183"/>
      <c r="B115" s="19" t="s">
        <v>106</v>
      </c>
      <c r="C115" s="63" t="s">
        <v>223</v>
      </c>
      <c r="D115" s="63" t="s">
        <v>224</v>
      </c>
      <c r="E115" s="66" t="s">
        <v>228</v>
      </c>
      <c r="F115" s="59" t="s">
        <v>187</v>
      </c>
      <c r="G115" s="53">
        <v>5157</v>
      </c>
      <c r="H115" s="60">
        <v>3</v>
      </c>
      <c r="I115" s="61"/>
      <c r="J115" s="67" t="s">
        <v>229</v>
      </c>
    </row>
    <row r="116" spans="1:13">
      <c r="A116" s="183"/>
      <c r="B116" s="19" t="s">
        <v>106</v>
      </c>
      <c r="C116" s="63" t="s">
        <v>223</v>
      </c>
      <c r="D116" s="63" t="s">
        <v>224</v>
      </c>
      <c r="E116" s="66" t="s">
        <v>230</v>
      </c>
      <c r="F116" s="59" t="s">
        <v>54</v>
      </c>
      <c r="G116" s="53">
        <v>101058</v>
      </c>
      <c r="H116" s="60">
        <v>3</v>
      </c>
      <c r="I116" s="61" t="s">
        <v>231</v>
      </c>
      <c r="J116" s="67" t="s">
        <v>232</v>
      </c>
    </row>
    <row r="117" spans="1:13">
      <c r="A117" s="183"/>
      <c r="B117" s="169" t="s">
        <v>28</v>
      </c>
      <c r="C117" s="117"/>
      <c r="D117" s="117"/>
      <c r="E117" s="118" t="s">
        <v>585</v>
      </c>
      <c r="F117" s="119"/>
      <c r="G117" s="120">
        <f>SUM(G114:G116)</f>
        <v>139645</v>
      </c>
      <c r="H117" s="120">
        <f>SUM(H114:H116)</f>
        <v>1772</v>
      </c>
      <c r="I117" s="121"/>
      <c r="J117" s="122"/>
      <c r="K117">
        <v>3</v>
      </c>
      <c r="L117">
        <v>139645</v>
      </c>
      <c r="M117">
        <v>1772</v>
      </c>
    </row>
    <row r="118" spans="1:13">
      <c r="A118" s="183"/>
      <c r="B118" s="63" t="s">
        <v>106</v>
      </c>
      <c r="C118" s="63" t="s">
        <v>371</v>
      </c>
      <c r="D118" s="63" t="s">
        <v>372</v>
      </c>
      <c r="E118" s="66" t="s">
        <v>373</v>
      </c>
      <c r="F118" s="59" t="s">
        <v>54</v>
      </c>
      <c r="G118" s="53">
        <v>32491</v>
      </c>
      <c r="H118" s="60">
        <v>1552</v>
      </c>
      <c r="I118" s="61" t="s">
        <v>374</v>
      </c>
      <c r="J118" s="67" t="s">
        <v>375</v>
      </c>
    </row>
    <row r="119" spans="1:13">
      <c r="A119" s="183"/>
      <c r="B119" s="170" t="s">
        <v>376</v>
      </c>
      <c r="C119" s="72"/>
      <c r="D119" s="72"/>
      <c r="E119" s="23" t="s">
        <v>586</v>
      </c>
      <c r="F119" s="73"/>
      <c r="G119" s="74">
        <v>32491</v>
      </c>
      <c r="H119" s="75">
        <v>1552</v>
      </c>
      <c r="I119" s="76"/>
      <c r="J119" s="77"/>
      <c r="K119">
        <v>1</v>
      </c>
      <c r="L119">
        <v>32491</v>
      </c>
      <c r="M119">
        <v>1552</v>
      </c>
    </row>
    <row r="120" spans="1:13">
      <c r="A120" s="183"/>
      <c r="B120" s="19" t="s">
        <v>106</v>
      </c>
      <c r="C120" s="63" t="s">
        <v>377</v>
      </c>
      <c r="D120" s="63" t="s">
        <v>378</v>
      </c>
      <c r="E120" s="66" t="s">
        <v>379</v>
      </c>
      <c r="F120" s="59" t="s">
        <v>69</v>
      </c>
      <c r="G120" s="53">
        <v>647</v>
      </c>
      <c r="H120" s="60">
        <v>170</v>
      </c>
      <c r="I120" s="61"/>
      <c r="J120" s="67" t="s">
        <v>380</v>
      </c>
    </row>
    <row r="121" spans="1:13">
      <c r="A121" s="183"/>
      <c r="B121" s="19" t="s">
        <v>106</v>
      </c>
      <c r="C121" s="63" t="s">
        <v>377</v>
      </c>
      <c r="D121" s="63" t="s">
        <v>378</v>
      </c>
      <c r="E121" s="66" t="s">
        <v>381</v>
      </c>
      <c r="F121" s="59" t="s">
        <v>382</v>
      </c>
      <c r="G121" s="53">
        <v>1574</v>
      </c>
      <c r="H121" s="60">
        <v>31</v>
      </c>
      <c r="I121" s="61" t="s">
        <v>383</v>
      </c>
      <c r="J121" s="67" t="s">
        <v>384</v>
      </c>
    </row>
    <row r="122" spans="1:13">
      <c r="A122" s="183"/>
      <c r="B122" s="19" t="s">
        <v>106</v>
      </c>
      <c r="C122" s="63" t="s">
        <v>377</v>
      </c>
      <c r="D122" s="63" t="s">
        <v>378</v>
      </c>
      <c r="E122" s="66" t="s">
        <v>385</v>
      </c>
      <c r="F122" s="59" t="s">
        <v>69</v>
      </c>
      <c r="G122" s="53">
        <v>879</v>
      </c>
      <c r="H122" s="60">
        <v>184</v>
      </c>
      <c r="I122" s="61" t="s">
        <v>386</v>
      </c>
      <c r="J122" s="67" t="s">
        <v>387</v>
      </c>
    </row>
    <row r="123" spans="1:13">
      <c r="A123" s="183"/>
      <c r="B123" s="19" t="s">
        <v>106</v>
      </c>
      <c r="C123" s="63" t="s">
        <v>377</v>
      </c>
      <c r="D123" s="63" t="s">
        <v>378</v>
      </c>
      <c r="E123" s="66" t="s">
        <v>388</v>
      </c>
      <c r="F123" s="59" t="s">
        <v>54</v>
      </c>
      <c r="G123" s="53">
        <v>595</v>
      </c>
      <c r="H123" s="60">
        <v>21</v>
      </c>
      <c r="I123" s="61"/>
      <c r="J123" s="67" t="s">
        <v>389</v>
      </c>
    </row>
    <row r="124" spans="1:13">
      <c r="A124" s="183"/>
      <c r="B124" s="19" t="s">
        <v>106</v>
      </c>
      <c r="C124" s="63" t="s">
        <v>377</v>
      </c>
      <c r="D124" s="63" t="s">
        <v>378</v>
      </c>
      <c r="E124" s="66" t="s">
        <v>390</v>
      </c>
      <c r="F124" s="59" t="s">
        <v>54</v>
      </c>
      <c r="G124" s="53">
        <v>35398</v>
      </c>
      <c r="H124" s="60">
        <v>491</v>
      </c>
      <c r="I124" s="61" t="s">
        <v>391</v>
      </c>
      <c r="J124" s="67" t="s">
        <v>392</v>
      </c>
    </row>
    <row r="125" spans="1:13">
      <c r="A125" s="183"/>
      <c r="B125" s="19" t="s">
        <v>106</v>
      </c>
      <c r="C125" s="63" t="s">
        <v>377</v>
      </c>
      <c r="D125" s="63" t="s">
        <v>378</v>
      </c>
      <c r="E125" s="66" t="s">
        <v>305</v>
      </c>
      <c r="F125" s="59" t="s">
        <v>54</v>
      </c>
      <c r="G125" s="53">
        <v>57917</v>
      </c>
      <c r="H125" s="60">
        <v>317</v>
      </c>
      <c r="I125" s="61" t="s">
        <v>393</v>
      </c>
      <c r="J125" s="67" t="s">
        <v>394</v>
      </c>
    </row>
    <row r="126" spans="1:13">
      <c r="A126" s="183"/>
      <c r="B126" s="170" t="s">
        <v>376</v>
      </c>
      <c r="C126" s="72"/>
      <c r="D126" s="72"/>
      <c r="E126" s="23" t="s">
        <v>582</v>
      </c>
      <c r="F126" s="73"/>
      <c r="G126" s="74">
        <f>SUM(G120:G125)</f>
        <v>97010</v>
      </c>
      <c r="H126" s="74">
        <f>SUM(H120:H125)</f>
        <v>1214</v>
      </c>
      <c r="I126" s="76"/>
      <c r="J126" s="77"/>
      <c r="K126">
        <v>6</v>
      </c>
      <c r="L126">
        <v>97010</v>
      </c>
      <c r="M126">
        <v>1214</v>
      </c>
    </row>
    <row r="127" spans="1:13">
      <c r="A127" s="183"/>
      <c r="B127" s="19" t="s">
        <v>107</v>
      </c>
      <c r="C127" s="63" t="s">
        <v>171</v>
      </c>
      <c r="D127" s="63" t="s">
        <v>172</v>
      </c>
      <c r="E127" s="66" t="s">
        <v>173</v>
      </c>
      <c r="F127" s="59" t="s">
        <v>54</v>
      </c>
      <c r="G127" s="53">
        <v>131152</v>
      </c>
      <c r="H127" s="60">
        <v>1100</v>
      </c>
      <c r="I127" s="61" t="s">
        <v>174</v>
      </c>
      <c r="J127" s="67" t="s">
        <v>175</v>
      </c>
    </row>
    <row r="128" spans="1:13">
      <c r="A128" s="183"/>
      <c r="B128" s="166" t="s">
        <v>125</v>
      </c>
      <c r="C128" s="47"/>
      <c r="D128" s="47"/>
      <c r="E128" s="47">
        <v>1</v>
      </c>
      <c r="F128" s="47"/>
      <c r="G128" s="120">
        <v>131152</v>
      </c>
      <c r="H128" s="124">
        <v>1100</v>
      </c>
      <c r="I128" s="48"/>
      <c r="J128" s="49"/>
      <c r="K128">
        <v>1</v>
      </c>
      <c r="L128">
        <v>131152</v>
      </c>
      <c r="M128">
        <v>1100</v>
      </c>
    </row>
    <row r="129" spans="1:13">
      <c r="A129" s="183"/>
      <c r="B129" s="19" t="s">
        <v>504</v>
      </c>
      <c r="C129" s="63" t="s">
        <v>476</v>
      </c>
      <c r="D129" s="63" t="s">
        <v>477</v>
      </c>
      <c r="E129" s="66" t="s">
        <v>478</v>
      </c>
      <c r="F129" s="59" t="s">
        <v>479</v>
      </c>
      <c r="G129" s="53">
        <v>2380</v>
      </c>
      <c r="H129" s="60">
        <v>72</v>
      </c>
      <c r="I129" s="61"/>
      <c r="J129" s="67" t="s">
        <v>160</v>
      </c>
    </row>
    <row r="130" spans="1:13">
      <c r="A130" s="183"/>
      <c r="B130" s="19" t="s">
        <v>2</v>
      </c>
      <c r="C130" s="63" t="s">
        <v>476</v>
      </c>
      <c r="D130" s="63" t="s">
        <v>477</v>
      </c>
      <c r="E130" s="66" t="s">
        <v>418</v>
      </c>
      <c r="F130" s="59" t="s">
        <v>480</v>
      </c>
      <c r="G130" s="53">
        <v>24893</v>
      </c>
      <c r="H130" s="60">
        <v>280</v>
      </c>
      <c r="I130" s="61" t="s">
        <v>481</v>
      </c>
      <c r="J130" s="185" t="s">
        <v>482</v>
      </c>
    </row>
    <row r="131" spans="1:13" s="78" customFormat="1">
      <c r="A131" s="183"/>
      <c r="B131" s="17" t="s">
        <v>2</v>
      </c>
      <c r="C131" s="102" t="s">
        <v>476</v>
      </c>
      <c r="D131" s="102" t="s">
        <v>477</v>
      </c>
      <c r="E131" s="103" t="s">
        <v>483</v>
      </c>
      <c r="F131" s="104" t="s">
        <v>164</v>
      </c>
      <c r="G131" s="105">
        <v>1299</v>
      </c>
      <c r="H131" s="105">
        <v>11</v>
      </c>
      <c r="I131" s="107">
        <v>739</v>
      </c>
      <c r="J131" s="108" t="s">
        <v>484</v>
      </c>
    </row>
    <row r="132" spans="1:13">
      <c r="A132" s="183"/>
      <c r="B132" s="17" t="s">
        <v>2</v>
      </c>
      <c r="C132" s="102" t="s">
        <v>476</v>
      </c>
      <c r="D132" s="102" t="s">
        <v>477</v>
      </c>
      <c r="E132" s="103" t="s">
        <v>483</v>
      </c>
      <c r="F132" s="104" t="s">
        <v>164</v>
      </c>
      <c r="G132" s="53"/>
      <c r="H132" s="60"/>
      <c r="I132" s="61">
        <v>730</v>
      </c>
      <c r="J132" s="67" t="s">
        <v>485</v>
      </c>
    </row>
    <row r="133" spans="1:13">
      <c r="A133" s="183"/>
      <c r="B133" s="19" t="s">
        <v>2</v>
      </c>
      <c r="C133" s="63" t="s">
        <v>476</v>
      </c>
      <c r="D133" s="63" t="s">
        <v>477</v>
      </c>
      <c r="E133" s="66" t="s">
        <v>486</v>
      </c>
      <c r="F133" s="59" t="s">
        <v>487</v>
      </c>
      <c r="G133" s="53">
        <v>1739</v>
      </c>
      <c r="H133" s="60">
        <v>445</v>
      </c>
      <c r="I133" s="61"/>
      <c r="J133" s="190" t="s">
        <v>252</v>
      </c>
    </row>
    <row r="134" spans="1:13">
      <c r="A134" s="183"/>
      <c r="B134" s="19" t="s">
        <v>2</v>
      </c>
      <c r="C134" s="63" t="s">
        <v>476</v>
      </c>
      <c r="D134" s="63" t="s">
        <v>477</v>
      </c>
      <c r="E134" s="66" t="s">
        <v>488</v>
      </c>
      <c r="F134" s="59" t="s">
        <v>164</v>
      </c>
      <c r="G134" s="53">
        <v>3765</v>
      </c>
      <c r="H134" s="60">
        <v>7</v>
      </c>
      <c r="I134" s="61" t="s">
        <v>489</v>
      </c>
      <c r="J134" s="67" t="s">
        <v>490</v>
      </c>
    </row>
    <row r="135" spans="1:13">
      <c r="A135" s="183"/>
      <c r="B135" s="19" t="s">
        <v>2</v>
      </c>
      <c r="C135" s="63" t="s">
        <v>476</v>
      </c>
      <c r="D135" s="63" t="s">
        <v>477</v>
      </c>
      <c r="E135" s="66" t="s">
        <v>491</v>
      </c>
      <c r="F135" s="59" t="s">
        <v>480</v>
      </c>
      <c r="G135" s="53">
        <v>4760</v>
      </c>
      <c r="H135" s="60">
        <v>21</v>
      </c>
      <c r="I135" s="61" t="s">
        <v>492</v>
      </c>
      <c r="J135" s="67" t="s">
        <v>493</v>
      </c>
    </row>
    <row r="136" spans="1:13">
      <c r="A136" s="183"/>
      <c r="B136" s="170" t="s">
        <v>376</v>
      </c>
      <c r="C136" s="72"/>
      <c r="D136" s="72"/>
      <c r="E136" s="23" t="s">
        <v>582</v>
      </c>
      <c r="F136" s="73"/>
      <c r="G136" s="74">
        <f>SUM(G129:G135)</f>
        <v>38836</v>
      </c>
      <c r="H136" s="74">
        <f>SUM(H129:H135)</f>
        <v>836</v>
      </c>
      <c r="I136" s="76"/>
      <c r="J136" s="77"/>
      <c r="K136">
        <v>6</v>
      </c>
      <c r="L136">
        <v>38836</v>
      </c>
      <c r="M136">
        <v>836</v>
      </c>
    </row>
    <row r="137" spans="1:13">
      <c r="A137" s="183"/>
      <c r="B137" s="19" t="s">
        <v>2</v>
      </c>
      <c r="C137" s="63" t="s">
        <v>494</v>
      </c>
      <c r="D137" s="63" t="s">
        <v>495</v>
      </c>
      <c r="E137" s="66" t="s">
        <v>496</v>
      </c>
      <c r="F137" s="59" t="s">
        <v>479</v>
      </c>
      <c r="G137" s="53">
        <v>10330</v>
      </c>
      <c r="H137" s="60">
        <v>190</v>
      </c>
      <c r="I137" s="61"/>
      <c r="J137" s="190" t="s">
        <v>252</v>
      </c>
    </row>
    <row r="138" spans="1:13">
      <c r="A138" s="183"/>
      <c r="B138" s="19" t="s">
        <v>2</v>
      </c>
      <c r="C138" s="63" t="s">
        <v>494</v>
      </c>
      <c r="D138" s="63" t="s">
        <v>495</v>
      </c>
      <c r="E138" s="66" t="s">
        <v>497</v>
      </c>
      <c r="F138" s="59" t="s">
        <v>480</v>
      </c>
      <c r="G138" s="53">
        <v>11901</v>
      </c>
      <c r="H138" s="60">
        <v>488</v>
      </c>
      <c r="I138" s="61" t="s">
        <v>498</v>
      </c>
      <c r="J138" s="67" t="s">
        <v>499</v>
      </c>
    </row>
    <row r="139" spans="1:13">
      <c r="A139" s="183"/>
      <c r="B139" s="165" t="s">
        <v>2</v>
      </c>
      <c r="C139" s="87" t="s">
        <v>494</v>
      </c>
      <c r="D139" s="87" t="s">
        <v>495</v>
      </c>
      <c r="E139" s="87" t="s">
        <v>500</v>
      </c>
      <c r="F139" s="87" t="s">
        <v>69</v>
      </c>
      <c r="G139" s="52">
        <v>1091</v>
      </c>
      <c r="H139" s="52">
        <v>3</v>
      </c>
      <c r="I139" s="88" t="s">
        <v>498</v>
      </c>
      <c r="J139" s="89" t="s">
        <v>501</v>
      </c>
    </row>
    <row r="140" spans="1:13">
      <c r="A140" s="183"/>
      <c r="B140" s="97" t="s">
        <v>2</v>
      </c>
      <c r="C140" s="97" t="s">
        <v>494</v>
      </c>
      <c r="D140" s="97" t="s">
        <v>495</v>
      </c>
      <c r="E140" s="66" t="s">
        <v>502</v>
      </c>
      <c r="F140" s="59" t="s">
        <v>479</v>
      </c>
      <c r="G140" s="53">
        <v>99</v>
      </c>
      <c r="H140" s="60">
        <v>99</v>
      </c>
      <c r="I140" s="61"/>
      <c r="J140" s="67" t="s">
        <v>503</v>
      </c>
    </row>
    <row r="141" spans="1:13">
      <c r="A141" s="183"/>
      <c r="B141" s="170" t="s">
        <v>376</v>
      </c>
      <c r="C141" s="72"/>
      <c r="D141" s="72"/>
      <c r="E141" s="23" t="s">
        <v>583</v>
      </c>
      <c r="F141" s="73"/>
      <c r="G141" s="74">
        <f>SUM(G137:G140)</f>
        <v>23421</v>
      </c>
      <c r="H141" s="74">
        <f>SUM(H137:H140)</f>
        <v>780</v>
      </c>
      <c r="I141" s="76"/>
      <c r="J141" s="77"/>
      <c r="K141">
        <v>4</v>
      </c>
      <c r="L141">
        <v>23421</v>
      </c>
      <c r="M141">
        <v>780</v>
      </c>
    </row>
    <row r="142" spans="1:13">
      <c r="A142" s="183"/>
      <c r="B142" s="63" t="s">
        <v>591</v>
      </c>
      <c r="C142" s="63" t="s">
        <v>395</v>
      </c>
      <c r="D142" s="63" t="s">
        <v>396</v>
      </c>
      <c r="E142" s="66" t="s">
        <v>408</v>
      </c>
      <c r="F142" s="59" t="s">
        <v>54</v>
      </c>
      <c r="G142" s="53" t="s">
        <v>409</v>
      </c>
      <c r="H142" s="60">
        <v>1427</v>
      </c>
      <c r="I142" s="61" t="s">
        <v>410</v>
      </c>
      <c r="J142" s="67" t="s">
        <v>411</v>
      </c>
    </row>
    <row r="143" spans="1:13">
      <c r="A143" s="183"/>
      <c r="B143" s="170" t="s">
        <v>376</v>
      </c>
      <c r="C143" s="72"/>
      <c r="D143" s="72"/>
      <c r="E143" s="23" t="s">
        <v>586</v>
      </c>
      <c r="F143" s="73"/>
      <c r="G143" s="74" t="s">
        <v>409</v>
      </c>
      <c r="H143" s="75">
        <v>1427</v>
      </c>
      <c r="I143" s="76"/>
      <c r="J143" s="77"/>
      <c r="K143">
        <v>1</v>
      </c>
      <c r="L143" t="s">
        <v>409</v>
      </c>
      <c r="M143">
        <v>1427</v>
      </c>
    </row>
    <row r="144" spans="1:13">
      <c r="A144" s="183"/>
      <c r="B144" s="63" t="s">
        <v>10</v>
      </c>
      <c r="C144" s="63" t="s">
        <v>184</v>
      </c>
      <c r="D144" s="63" t="s">
        <v>185</v>
      </c>
      <c r="E144" s="66" t="s">
        <v>186</v>
      </c>
      <c r="F144" s="59" t="s">
        <v>187</v>
      </c>
      <c r="G144" s="53">
        <v>1480</v>
      </c>
      <c r="H144" s="60">
        <v>12</v>
      </c>
      <c r="I144" s="61"/>
      <c r="J144" s="67" t="s">
        <v>188</v>
      </c>
    </row>
    <row r="145" spans="1:13">
      <c r="A145" s="183"/>
      <c r="B145" s="19" t="s">
        <v>10</v>
      </c>
      <c r="C145" s="63" t="s">
        <v>184</v>
      </c>
      <c r="D145" s="63" t="s">
        <v>185</v>
      </c>
      <c r="E145" s="66" t="s">
        <v>189</v>
      </c>
      <c r="F145" s="59" t="s">
        <v>54</v>
      </c>
      <c r="G145" s="53">
        <v>34322</v>
      </c>
      <c r="H145" s="60">
        <v>1167</v>
      </c>
      <c r="I145" s="61" t="s">
        <v>190</v>
      </c>
      <c r="J145" s="67" t="s">
        <v>191</v>
      </c>
    </row>
    <row r="146" spans="1:13">
      <c r="A146" s="183"/>
      <c r="B146" s="19" t="s">
        <v>10</v>
      </c>
      <c r="C146" s="63" t="s">
        <v>184</v>
      </c>
      <c r="D146" s="63" t="s">
        <v>185</v>
      </c>
      <c r="E146" s="66" t="s">
        <v>192</v>
      </c>
      <c r="F146" s="59" t="s">
        <v>54</v>
      </c>
      <c r="G146" s="53">
        <v>156187</v>
      </c>
      <c r="H146" s="60">
        <v>44</v>
      </c>
      <c r="I146" s="61" t="s">
        <v>193</v>
      </c>
      <c r="J146" s="67" t="s">
        <v>194</v>
      </c>
    </row>
    <row r="147" spans="1:13">
      <c r="A147" s="183"/>
      <c r="B147" s="19" t="s">
        <v>10</v>
      </c>
      <c r="C147" s="63" t="s">
        <v>184</v>
      </c>
      <c r="D147" s="63" t="s">
        <v>185</v>
      </c>
      <c r="E147" s="66" t="s">
        <v>195</v>
      </c>
      <c r="F147" s="59" t="s">
        <v>179</v>
      </c>
      <c r="G147" s="53">
        <v>146055</v>
      </c>
      <c r="H147" s="60">
        <v>419</v>
      </c>
      <c r="I147" s="61"/>
      <c r="J147" s="67" t="s">
        <v>160</v>
      </c>
    </row>
    <row r="148" spans="1:13">
      <c r="A148" s="183"/>
      <c r="B148" s="170" t="s">
        <v>183</v>
      </c>
      <c r="C148" s="72"/>
      <c r="D148" s="72"/>
      <c r="E148" s="23" t="s">
        <v>583</v>
      </c>
      <c r="F148" s="73"/>
      <c r="G148" s="74">
        <f>SUM(G144:G147)</f>
        <v>338044</v>
      </c>
      <c r="H148" s="74">
        <f>SUM(H144:H147)</f>
        <v>1642</v>
      </c>
      <c r="I148" s="76"/>
      <c r="J148" s="77"/>
      <c r="K148">
        <v>4</v>
      </c>
      <c r="L148">
        <v>338044</v>
      </c>
      <c r="M148">
        <v>1642</v>
      </c>
    </row>
    <row r="149" spans="1:13">
      <c r="A149" s="183"/>
      <c r="B149" s="63" t="s">
        <v>505</v>
      </c>
      <c r="C149" s="63" t="s">
        <v>435</v>
      </c>
      <c r="D149" s="63" t="s">
        <v>436</v>
      </c>
      <c r="E149" s="66" t="s">
        <v>437</v>
      </c>
      <c r="F149" s="59" t="s">
        <v>69</v>
      </c>
      <c r="G149" s="53">
        <v>433</v>
      </c>
      <c r="H149" s="60">
        <v>55</v>
      </c>
      <c r="I149" s="61" t="s">
        <v>438</v>
      </c>
      <c r="J149" s="67" t="s">
        <v>439</v>
      </c>
    </row>
    <row r="150" spans="1:13">
      <c r="A150" s="183"/>
      <c r="B150" s="19" t="s">
        <v>109</v>
      </c>
      <c r="C150" s="63" t="s">
        <v>435</v>
      </c>
      <c r="D150" s="63" t="s">
        <v>436</v>
      </c>
      <c r="E150" s="66" t="s">
        <v>440</v>
      </c>
      <c r="F150" s="59" t="s">
        <v>86</v>
      </c>
      <c r="G150" s="53">
        <v>27460</v>
      </c>
      <c r="H150" s="60">
        <v>269</v>
      </c>
      <c r="I150" s="61"/>
      <c r="J150" s="67" t="s">
        <v>160</v>
      </c>
    </row>
    <row r="151" spans="1:13">
      <c r="A151" s="183"/>
      <c r="B151" s="19" t="s">
        <v>109</v>
      </c>
      <c r="C151" s="63" t="s">
        <v>435</v>
      </c>
      <c r="D151" s="63" t="s">
        <v>436</v>
      </c>
      <c r="E151" s="66" t="s">
        <v>441</v>
      </c>
      <c r="F151" s="59" t="s">
        <v>164</v>
      </c>
      <c r="G151" s="53">
        <v>1127</v>
      </c>
      <c r="H151" s="60">
        <v>52</v>
      </c>
      <c r="I151" s="61" t="s">
        <v>438</v>
      </c>
      <c r="J151" s="67" t="s">
        <v>439</v>
      </c>
    </row>
    <row r="152" spans="1:13">
      <c r="A152" s="183"/>
      <c r="B152" s="19" t="s">
        <v>109</v>
      </c>
      <c r="C152" s="63" t="s">
        <v>435</v>
      </c>
      <c r="D152" s="63" t="s">
        <v>436</v>
      </c>
      <c r="E152" s="66" t="s">
        <v>442</v>
      </c>
      <c r="F152" s="59" t="s">
        <v>54</v>
      </c>
      <c r="G152" s="53">
        <v>21719</v>
      </c>
      <c r="H152" s="60">
        <v>446</v>
      </c>
      <c r="I152" s="61" t="s">
        <v>443</v>
      </c>
      <c r="J152" s="67" t="s">
        <v>444</v>
      </c>
    </row>
    <row r="153" spans="1:13">
      <c r="A153" s="183"/>
      <c r="B153" s="19" t="s">
        <v>109</v>
      </c>
      <c r="C153" s="63" t="s">
        <v>435</v>
      </c>
      <c r="D153" s="63" t="s">
        <v>436</v>
      </c>
      <c r="E153" s="66" t="s">
        <v>445</v>
      </c>
      <c r="F153" s="59" t="s">
        <v>54</v>
      </c>
      <c r="G153" s="53">
        <v>96794</v>
      </c>
      <c r="H153" s="60">
        <v>449</v>
      </c>
      <c r="I153" s="61" t="s">
        <v>446</v>
      </c>
      <c r="J153" s="67" t="s">
        <v>447</v>
      </c>
    </row>
    <row r="154" spans="1:13">
      <c r="A154" s="183"/>
      <c r="B154" s="19" t="s">
        <v>109</v>
      </c>
      <c r="C154" s="63" t="s">
        <v>435</v>
      </c>
      <c r="D154" s="63" t="s">
        <v>436</v>
      </c>
      <c r="E154" s="66" t="s">
        <v>448</v>
      </c>
      <c r="F154" s="59" t="s">
        <v>179</v>
      </c>
      <c r="G154" s="53">
        <v>281</v>
      </c>
      <c r="H154" s="60">
        <v>75</v>
      </c>
      <c r="I154" s="61" t="s">
        <v>449</v>
      </c>
      <c r="J154" s="67" t="s">
        <v>450</v>
      </c>
    </row>
    <row r="155" spans="1:13">
      <c r="A155" s="183"/>
      <c r="B155" s="19" t="s">
        <v>109</v>
      </c>
      <c r="C155" s="63" t="s">
        <v>435</v>
      </c>
      <c r="D155" s="63" t="s">
        <v>436</v>
      </c>
      <c r="E155" s="66" t="s">
        <v>451</v>
      </c>
      <c r="F155" s="59" t="s">
        <v>54</v>
      </c>
      <c r="G155" s="53">
        <v>1322</v>
      </c>
      <c r="H155" s="60">
        <v>21</v>
      </c>
      <c r="I155" s="61" t="s">
        <v>452</v>
      </c>
      <c r="J155" s="67" t="s">
        <v>453</v>
      </c>
    </row>
    <row r="156" spans="1:13">
      <c r="A156" s="183"/>
      <c r="B156" s="19" t="s">
        <v>109</v>
      </c>
      <c r="C156" s="63" t="s">
        <v>435</v>
      </c>
      <c r="D156" s="63" t="s">
        <v>436</v>
      </c>
      <c r="E156" s="66" t="s">
        <v>454</v>
      </c>
      <c r="F156" s="59" t="s">
        <v>187</v>
      </c>
      <c r="G156" s="53">
        <v>2159</v>
      </c>
      <c r="H156" s="60">
        <v>38</v>
      </c>
      <c r="I156" s="61"/>
      <c r="J156" s="67" t="s">
        <v>160</v>
      </c>
    </row>
    <row r="157" spans="1:13">
      <c r="A157" s="183"/>
      <c r="B157" s="19" t="s">
        <v>109</v>
      </c>
      <c r="C157" s="63" t="s">
        <v>435</v>
      </c>
      <c r="D157" s="63" t="s">
        <v>436</v>
      </c>
      <c r="E157" s="66" t="s">
        <v>455</v>
      </c>
      <c r="F157" s="59" t="s">
        <v>179</v>
      </c>
      <c r="G157" s="53">
        <v>339</v>
      </c>
      <c r="H157" s="60">
        <v>140</v>
      </c>
      <c r="I157" s="61" t="s">
        <v>452</v>
      </c>
      <c r="J157" s="67" t="s">
        <v>453</v>
      </c>
    </row>
    <row r="158" spans="1:13">
      <c r="A158" s="183"/>
      <c r="B158" s="170" t="s">
        <v>376</v>
      </c>
      <c r="C158" s="72"/>
      <c r="D158" s="72"/>
      <c r="E158" s="23" t="s">
        <v>587</v>
      </c>
      <c r="F158" s="73"/>
      <c r="G158" s="74">
        <f>SUM(G149:G157)</f>
        <v>151634</v>
      </c>
      <c r="H158" s="74">
        <f>SUM(H149:H157)</f>
        <v>1545</v>
      </c>
      <c r="I158" s="76"/>
      <c r="J158" s="77"/>
      <c r="K158">
        <v>9</v>
      </c>
      <c r="L158">
        <v>151634</v>
      </c>
      <c r="M158">
        <v>1545</v>
      </c>
    </row>
    <row r="159" spans="1:13">
      <c r="A159" s="183"/>
      <c r="B159" s="63" t="s">
        <v>109</v>
      </c>
      <c r="C159" s="63" t="s">
        <v>435</v>
      </c>
      <c r="D159" s="63" t="s">
        <v>436</v>
      </c>
      <c r="E159" s="66" t="s">
        <v>456</v>
      </c>
      <c r="F159" s="59" t="s">
        <v>54</v>
      </c>
      <c r="G159" s="53">
        <v>649</v>
      </c>
      <c r="H159" s="60">
        <v>51</v>
      </c>
      <c r="I159" s="61" t="s">
        <v>452</v>
      </c>
      <c r="J159" s="67" t="s">
        <v>453</v>
      </c>
    </row>
    <row r="160" spans="1:13">
      <c r="A160" s="183"/>
      <c r="B160" s="19" t="s">
        <v>109</v>
      </c>
      <c r="C160" s="63" t="s">
        <v>435</v>
      </c>
      <c r="D160" s="63" t="s">
        <v>436</v>
      </c>
      <c r="E160" s="66" t="s">
        <v>457</v>
      </c>
      <c r="F160" s="59" t="s">
        <v>69</v>
      </c>
      <c r="G160" s="53">
        <v>651</v>
      </c>
      <c r="H160" s="60">
        <v>69</v>
      </c>
      <c r="I160" s="61" t="s">
        <v>458</v>
      </c>
      <c r="J160" s="67" t="s">
        <v>459</v>
      </c>
    </row>
    <row r="161" spans="1:13">
      <c r="A161" s="183"/>
      <c r="B161" s="19" t="s">
        <v>109</v>
      </c>
      <c r="C161" s="63" t="s">
        <v>435</v>
      </c>
      <c r="D161" s="63" t="s">
        <v>436</v>
      </c>
      <c r="E161" s="66" t="s">
        <v>445</v>
      </c>
      <c r="F161" s="59" t="s">
        <v>54</v>
      </c>
      <c r="G161" s="53">
        <v>96794</v>
      </c>
      <c r="H161" s="60">
        <v>973</v>
      </c>
      <c r="I161" s="61" t="s">
        <v>446</v>
      </c>
      <c r="J161" s="67" t="s">
        <v>447</v>
      </c>
    </row>
    <row r="162" spans="1:13">
      <c r="A162" s="183"/>
      <c r="B162" s="19" t="s">
        <v>109</v>
      </c>
      <c r="C162" s="63" t="s">
        <v>435</v>
      </c>
      <c r="D162" s="63" t="s">
        <v>436</v>
      </c>
      <c r="E162" s="66" t="s">
        <v>437</v>
      </c>
      <c r="F162" s="59" t="s">
        <v>69</v>
      </c>
      <c r="G162" s="53">
        <v>433</v>
      </c>
      <c r="H162" s="60">
        <v>50</v>
      </c>
      <c r="I162" s="61" t="s">
        <v>438</v>
      </c>
      <c r="J162" s="67" t="s">
        <v>439</v>
      </c>
    </row>
    <row r="163" spans="1:13">
      <c r="A163" s="183"/>
      <c r="B163" s="19" t="s">
        <v>109</v>
      </c>
      <c r="C163" s="63" t="s">
        <v>435</v>
      </c>
      <c r="D163" s="63" t="s">
        <v>436</v>
      </c>
      <c r="E163" s="66" t="s">
        <v>455</v>
      </c>
      <c r="F163" s="59" t="s">
        <v>179</v>
      </c>
      <c r="G163" s="53">
        <v>339</v>
      </c>
      <c r="H163" s="60">
        <v>7</v>
      </c>
      <c r="I163" s="61" t="s">
        <v>452</v>
      </c>
      <c r="J163" s="67" t="s">
        <v>453</v>
      </c>
    </row>
    <row r="164" spans="1:13">
      <c r="A164" s="183"/>
      <c r="B164" s="170" t="s">
        <v>376</v>
      </c>
      <c r="C164" s="72"/>
      <c r="D164" s="72"/>
      <c r="E164" s="23" t="s">
        <v>588</v>
      </c>
      <c r="F164" s="73"/>
      <c r="G164" s="74">
        <f>SUM(G159:G163)</f>
        <v>98866</v>
      </c>
      <c r="H164" s="74">
        <f>SUM(H159:H163)</f>
        <v>1150</v>
      </c>
      <c r="I164" s="76"/>
      <c r="J164" s="77"/>
      <c r="K164">
        <v>5</v>
      </c>
      <c r="L164">
        <v>98866</v>
      </c>
      <c r="M164">
        <v>1150</v>
      </c>
    </row>
    <row r="165" spans="1:13">
      <c r="A165" s="183"/>
      <c r="B165" s="87" t="s">
        <v>112</v>
      </c>
      <c r="C165" s="87" t="s">
        <v>32</v>
      </c>
      <c r="D165" s="87" t="s">
        <v>113</v>
      </c>
      <c r="E165" s="87" t="s">
        <v>114</v>
      </c>
      <c r="F165" s="87" t="s">
        <v>54</v>
      </c>
      <c r="G165" s="52">
        <v>37680</v>
      </c>
      <c r="H165" s="52">
        <v>201</v>
      </c>
      <c r="I165" s="88" t="s">
        <v>115</v>
      </c>
      <c r="J165" s="89" t="s">
        <v>116</v>
      </c>
    </row>
    <row r="166" spans="1:13">
      <c r="A166" s="183"/>
      <c r="B166" s="165" t="s">
        <v>112</v>
      </c>
      <c r="C166" s="87" t="s">
        <v>32</v>
      </c>
      <c r="D166" s="87" t="s">
        <v>113</v>
      </c>
      <c r="E166" s="87" t="s">
        <v>117</v>
      </c>
      <c r="F166" s="87" t="s">
        <v>54</v>
      </c>
      <c r="G166" s="52">
        <v>54596</v>
      </c>
      <c r="H166" s="52">
        <v>127</v>
      </c>
      <c r="I166" s="88" t="s">
        <v>118</v>
      </c>
      <c r="J166" s="89" t="s">
        <v>119</v>
      </c>
    </row>
    <row r="167" spans="1:13">
      <c r="A167" s="183"/>
      <c r="B167" s="165" t="s">
        <v>112</v>
      </c>
      <c r="C167" s="87" t="s">
        <v>32</v>
      </c>
      <c r="D167" s="87" t="s">
        <v>113</v>
      </c>
      <c r="E167" s="87" t="s">
        <v>120</v>
      </c>
      <c r="F167" s="87" t="s">
        <v>54</v>
      </c>
      <c r="G167" s="52">
        <v>34711</v>
      </c>
      <c r="H167" s="52">
        <v>375</v>
      </c>
      <c r="I167" s="88" t="s">
        <v>118</v>
      </c>
      <c r="J167" s="89" t="s">
        <v>119</v>
      </c>
    </row>
    <row r="168" spans="1:13">
      <c r="A168" s="183"/>
      <c r="B168" s="165" t="s">
        <v>112</v>
      </c>
      <c r="C168" s="87" t="s">
        <v>32</v>
      </c>
      <c r="D168" s="87" t="s">
        <v>113</v>
      </c>
      <c r="E168" s="87" t="s">
        <v>121</v>
      </c>
      <c r="F168" s="87" t="s">
        <v>54</v>
      </c>
      <c r="G168" s="52">
        <v>117932</v>
      </c>
      <c r="H168" s="52">
        <v>166</v>
      </c>
      <c r="I168" s="88" t="s">
        <v>122</v>
      </c>
      <c r="J168" s="89" t="s">
        <v>123</v>
      </c>
    </row>
    <row r="169" spans="1:13">
      <c r="A169" s="183"/>
      <c r="B169" s="163" t="s">
        <v>125</v>
      </c>
      <c r="C169" s="98"/>
      <c r="D169" s="98"/>
      <c r="E169" s="98">
        <v>4</v>
      </c>
      <c r="F169" s="98"/>
      <c r="G169" s="99">
        <f>SUM(G165:G168)</f>
        <v>244919</v>
      </c>
      <c r="H169" s="99">
        <f>SUM(H165:H168)</f>
        <v>869</v>
      </c>
      <c r="I169" s="100"/>
      <c r="J169" s="101"/>
      <c r="K169">
        <v>4</v>
      </c>
      <c r="L169">
        <v>244919</v>
      </c>
      <c r="M169">
        <v>869</v>
      </c>
    </row>
    <row r="170" spans="1:13">
      <c r="A170" s="183"/>
      <c r="B170" s="87" t="s">
        <v>506</v>
      </c>
      <c r="C170" s="87" t="s">
        <v>31</v>
      </c>
      <c r="D170" s="87" t="s">
        <v>259</v>
      </c>
      <c r="E170" s="87">
        <v>806</v>
      </c>
      <c r="F170" s="87" t="s">
        <v>179</v>
      </c>
      <c r="G170" s="52">
        <v>154649</v>
      </c>
      <c r="H170" s="52">
        <v>10</v>
      </c>
      <c r="I170" s="88"/>
      <c r="J170" s="89"/>
    </row>
    <row r="171" spans="1:13">
      <c r="A171" s="183"/>
      <c r="B171" s="165" t="s">
        <v>96</v>
      </c>
      <c r="C171" s="87" t="s">
        <v>31</v>
      </c>
      <c r="D171" s="87" t="s">
        <v>259</v>
      </c>
      <c r="E171" s="87" t="s">
        <v>260</v>
      </c>
      <c r="F171" s="87" t="s">
        <v>54</v>
      </c>
      <c r="G171" s="52">
        <v>29653</v>
      </c>
      <c r="H171" s="52">
        <v>461</v>
      </c>
      <c r="I171" s="88" t="s">
        <v>261</v>
      </c>
      <c r="J171" s="89" t="s">
        <v>262</v>
      </c>
    </row>
    <row r="172" spans="1:13">
      <c r="A172" s="183"/>
      <c r="B172" s="165" t="s">
        <v>96</v>
      </c>
      <c r="C172" s="87" t="s">
        <v>31</v>
      </c>
      <c r="D172" s="87" t="s">
        <v>259</v>
      </c>
      <c r="E172" s="87" t="s">
        <v>260</v>
      </c>
      <c r="F172" s="87" t="s">
        <v>54</v>
      </c>
      <c r="G172" s="52"/>
      <c r="H172" s="52"/>
      <c r="I172" s="88"/>
      <c r="J172" s="89" t="s">
        <v>263</v>
      </c>
    </row>
    <row r="173" spans="1:13">
      <c r="A173" s="183"/>
      <c r="B173" s="165" t="s">
        <v>96</v>
      </c>
      <c r="C173" s="87" t="s">
        <v>31</v>
      </c>
      <c r="D173" s="87" t="s">
        <v>259</v>
      </c>
      <c r="E173" s="87" t="s">
        <v>264</v>
      </c>
      <c r="F173" s="87" t="s">
        <v>179</v>
      </c>
      <c r="G173" s="52">
        <v>7440</v>
      </c>
      <c r="H173" s="52">
        <v>156</v>
      </c>
      <c r="I173" s="88" t="s">
        <v>265</v>
      </c>
      <c r="J173" s="89"/>
    </row>
    <row r="174" spans="1:13">
      <c r="A174" s="183"/>
      <c r="B174" s="165" t="s">
        <v>96</v>
      </c>
      <c r="C174" s="87" t="s">
        <v>31</v>
      </c>
      <c r="D174" s="87" t="s">
        <v>259</v>
      </c>
      <c r="E174" s="87" t="s">
        <v>266</v>
      </c>
      <c r="F174" s="87" t="s">
        <v>54</v>
      </c>
      <c r="G174" s="52">
        <v>103339</v>
      </c>
      <c r="H174" s="52">
        <v>269</v>
      </c>
      <c r="I174" s="88" t="s">
        <v>267</v>
      </c>
      <c r="J174" s="89" t="s">
        <v>268</v>
      </c>
    </row>
    <row r="175" spans="1:13">
      <c r="A175" s="183"/>
      <c r="B175" s="165" t="s">
        <v>96</v>
      </c>
      <c r="C175" s="87" t="s">
        <v>31</v>
      </c>
      <c r="D175" s="87" t="s">
        <v>259</v>
      </c>
      <c r="E175" s="87" t="s">
        <v>266</v>
      </c>
      <c r="F175" s="87" t="s">
        <v>269</v>
      </c>
      <c r="G175" s="52"/>
      <c r="H175" s="52"/>
      <c r="I175" s="88" t="s">
        <v>270</v>
      </c>
      <c r="J175" s="89" t="s">
        <v>271</v>
      </c>
    </row>
    <row r="176" spans="1:13">
      <c r="A176" s="183"/>
      <c r="B176" s="163" t="s">
        <v>250</v>
      </c>
      <c r="C176" s="98"/>
      <c r="D176" s="98"/>
      <c r="E176" s="98">
        <v>4</v>
      </c>
      <c r="F176" s="98"/>
      <c r="G176" s="99">
        <f>SUM(G170:G175)</f>
        <v>295081</v>
      </c>
      <c r="H176" s="99">
        <f>SUM(H170:H175)</f>
        <v>896</v>
      </c>
      <c r="I176" s="100"/>
      <c r="J176" s="101"/>
      <c r="K176">
        <v>4</v>
      </c>
      <c r="L176">
        <v>295081</v>
      </c>
      <c r="M176">
        <v>896</v>
      </c>
    </row>
    <row r="177" spans="1:13">
      <c r="A177" s="183"/>
      <c r="B177" s="87" t="s">
        <v>96</v>
      </c>
      <c r="C177" s="87" t="s">
        <v>272</v>
      </c>
      <c r="D177" s="87" t="s">
        <v>273</v>
      </c>
      <c r="E177" s="87">
        <v>893</v>
      </c>
      <c r="F177" s="87" t="s">
        <v>69</v>
      </c>
      <c r="G177" s="52">
        <v>380</v>
      </c>
      <c r="H177" s="52">
        <v>39</v>
      </c>
      <c r="I177" s="88" t="s">
        <v>274</v>
      </c>
      <c r="J177" s="89" t="s">
        <v>275</v>
      </c>
    </row>
    <row r="178" spans="1:13">
      <c r="A178" s="183"/>
      <c r="B178" s="165" t="s">
        <v>96</v>
      </c>
      <c r="C178" s="87" t="s">
        <v>272</v>
      </c>
      <c r="D178" s="87" t="s">
        <v>273</v>
      </c>
      <c r="E178" s="87" t="s">
        <v>276</v>
      </c>
      <c r="F178" s="87" t="s">
        <v>54</v>
      </c>
      <c r="G178" s="52">
        <v>571</v>
      </c>
      <c r="H178" s="52">
        <v>57</v>
      </c>
      <c r="I178" s="88" t="s">
        <v>277</v>
      </c>
      <c r="J178" s="89" t="s">
        <v>278</v>
      </c>
    </row>
    <row r="179" spans="1:13">
      <c r="A179" s="183"/>
      <c r="B179" s="165" t="s">
        <v>96</v>
      </c>
      <c r="C179" s="87" t="s">
        <v>272</v>
      </c>
      <c r="D179" s="87" t="s">
        <v>273</v>
      </c>
      <c r="E179" s="87" t="s">
        <v>279</v>
      </c>
      <c r="F179" s="87" t="s">
        <v>69</v>
      </c>
      <c r="G179" s="52">
        <v>4270</v>
      </c>
      <c r="H179" s="52">
        <v>42</v>
      </c>
      <c r="I179" s="88" t="s">
        <v>280</v>
      </c>
      <c r="J179" s="89" t="s">
        <v>281</v>
      </c>
    </row>
    <row r="180" spans="1:13">
      <c r="A180" s="183"/>
      <c r="B180" s="165" t="s">
        <v>96</v>
      </c>
      <c r="C180" s="87" t="s">
        <v>272</v>
      </c>
      <c r="D180" s="87" t="s">
        <v>273</v>
      </c>
      <c r="E180" s="87">
        <v>894</v>
      </c>
      <c r="F180" s="87" t="s">
        <v>69</v>
      </c>
      <c r="G180" s="52">
        <v>155</v>
      </c>
      <c r="H180" s="52">
        <v>60</v>
      </c>
      <c r="I180" s="88" t="s">
        <v>274</v>
      </c>
      <c r="J180" s="89" t="s">
        <v>282</v>
      </c>
    </row>
    <row r="181" spans="1:13">
      <c r="A181" s="183"/>
      <c r="B181" s="165" t="s">
        <v>96</v>
      </c>
      <c r="C181" s="87" t="s">
        <v>272</v>
      </c>
      <c r="D181" s="87" t="s">
        <v>273</v>
      </c>
      <c r="E181" s="87" t="s">
        <v>283</v>
      </c>
      <c r="F181" s="87" t="s">
        <v>69</v>
      </c>
      <c r="G181" s="52">
        <v>2883</v>
      </c>
      <c r="H181" s="52">
        <v>188</v>
      </c>
      <c r="I181" s="88" t="s">
        <v>280</v>
      </c>
      <c r="J181" s="89" t="s">
        <v>281</v>
      </c>
    </row>
    <row r="182" spans="1:13">
      <c r="A182" s="183"/>
      <c r="B182" s="165" t="s">
        <v>96</v>
      </c>
      <c r="C182" s="87" t="s">
        <v>272</v>
      </c>
      <c r="D182" s="87" t="s">
        <v>273</v>
      </c>
      <c r="E182" s="87" t="s">
        <v>284</v>
      </c>
      <c r="F182" s="87" t="s">
        <v>54</v>
      </c>
      <c r="G182" s="52">
        <v>932</v>
      </c>
      <c r="H182" s="52">
        <v>284</v>
      </c>
      <c r="I182" s="88" t="s">
        <v>280</v>
      </c>
      <c r="J182" s="89" t="s">
        <v>281</v>
      </c>
    </row>
    <row r="183" spans="1:13">
      <c r="A183" s="183"/>
      <c r="B183" s="165" t="s">
        <v>96</v>
      </c>
      <c r="C183" s="87" t="s">
        <v>272</v>
      </c>
      <c r="D183" s="87" t="s">
        <v>273</v>
      </c>
      <c r="E183" s="87" t="s">
        <v>285</v>
      </c>
      <c r="F183" s="87" t="s">
        <v>179</v>
      </c>
      <c r="G183" s="52">
        <v>262</v>
      </c>
      <c r="H183" s="52">
        <v>73</v>
      </c>
      <c r="I183" s="88" t="s">
        <v>286</v>
      </c>
      <c r="J183" s="89"/>
    </row>
    <row r="184" spans="1:13">
      <c r="A184" s="183"/>
      <c r="B184" s="165" t="s">
        <v>96</v>
      </c>
      <c r="C184" s="87" t="s">
        <v>272</v>
      </c>
      <c r="D184" s="87" t="s">
        <v>273</v>
      </c>
      <c r="E184" s="87" t="s">
        <v>287</v>
      </c>
      <c r="F184" s="87" t="s">
        <v>54</v>
      </c>
      <c r="G184" s="52">
        <v>76959</v>
      </c>
      <c r="H184" s="52">
        <v>177</v>
      </c>
      <c r="I184" s="88" t="s">
        <v>288</v>
      </c>
      <c r="J184" s="89" t="s">
        <v>289</v>
      </c>
    </row>
    <row r="185" spans="1:13">
      <c r="A185" s="183"/>
      <c r="B185" s="165" t="s">
        <v>96</v>
      </c>
      <c r="C185" s="87" t="s">
        <v>272</v>
      </c>
      <c r="D185" s="87" t="s">
        <v>273</v>
      </c>
      <c r="E185" s="87" t="s">
        <v>290</v>
      </c>
      <c r="F185" s="87" t="s">
        <v>54</v>
      </c>
      <c r="G185" s="52">
        <v>2469</v>
      </c>
      <c r="H185" s="52">
        <v>22</v>
      </c>
      <c r="I185" s="88" t="s">
        <v>274</v>
      </c>
      <c r="J185" s="89" t="s">
        <v>282</v>
      </c>
    </row>
    <row r="186" spans="1:13">
      <c r="A186" s="183"/>
      <c r="B186" s="165" t="s">
        <v>96</v>
      </c>
      <c r="C186" s="87" t="s">
        <v>272</v>
      </c>
      <c r="D186" s="87" t="s">
        <v>273</v>
      </c>
      <c r="E186" s="87" t="s">
        <v>291</v>
      </c>
      <c r="F186" s="87" t="s">
        <v>69</v>
      </c>
      <c r="G186" s="52">
        <v>2119</v>
      </c>
      <c r="H186" s="52">
        <v>53</v>
      </c>
      <c r="I186" s="88" t="s">
        <v>274</v>
      </c>
      <c r="J186" s="89" t="s">
        <v>282</v>
      </c>
    </row>
    <row r="187" spans="1:13">
      <c r="A187" s="183"/>
      <c r="B187" s="165" t="s">
        <v>96</v>
      </c>
      <c r="C187" s="87" t="s">
        <v>272</v>
      </c>
      <c r="D187" s="87" t="s">
        <v>273</v>
      </c>
      <c r="E187" s="87" t="s">
        <v>292</v>
      </c>
      <c r="F187" s="87" t="s">
        <v>179</v>
      </c>
      <c r="G187" s="52">
        <v>12997</v>
      </c>
      <c r="H187" s="52">
        <v>378</v>
      </c>
      <c r="I187" s="88" t="s">
        <v>293</v>
      </c>
      <c r="J187" s="89"/>
    </row>
    <row r="188" spans="1:13">
      <c r="A188" s="183"/>
      <c r="B188" s="163" t="s">
        <v>250</v>
      </c>
      <c r="C188" s="98"/>
      <c r="D188" s="98"/>
      <c r="E188" s="98">
        <v>11</v>
      </c>
      <c r="F188" s="98"/>
      <c r="G188" s="99">
        <f>SUM(G177:G187)</f>
        <v>103997</v>
      </c>
      <c r="H188" s="99">
        <f>SUM(H177:H187)</f>
        <v>1373</v>
      </c>
      <c r="I188" s="100"/>
      <c r="J188" s="101"/>
      <c r="K188">
        <v>11</v>
      </c>
      <c r="L188">
        <v>109276</v>
      </c>
      <c r="M188">
        <v>1373</v>
      </c>
    </row>
    <row r="189" spans="1:13">
      <c r="A189" s="183"/>
      <c r="B189" s="87" t="s">
        <v>96</v>
      </c>
      <c r="C189" s="87" t="s">
        <v>294</v>
      </c>
      <c r="D189" s="87" t="s">
        <v>295</v>
      </c>
      <c r="E189" s="87" t="s">
        <v>578</v>
      </c>
      <c r="F189" s="87" t="s">
        <v>69</v>
      </c>
      <c r="G189" s="52">
        <v>159</v>
      </c>
      <c r="H189" s="52">
        <v>7</v>
      </c>
      <c r="I189" s="88" t="s">
        <v>296</v>
      </c>
      <c r="J189" s="89" t="s">
        <v>297</v>
      </c>
    </row>
    <row r="190" spans="1:13">
      <c r="A190" s="183"/>
      <c r="B190" s="165" t="s">
        <v>592</v>
      </c>
      <c r="C190" s="87" t="s">
        <v>294</v>
      </c>
      <c r="D190" s="87" t="s">
        <v>295</v>
      </c>
      <c r="E190" s="87" t="s">
        <v>579</v>
      </c>
      <c r="F190" s="87" t="s">
        <v>54</v>
      </c>
      <c r="G190" s="52">
        <v>354</v>
      </c>
      <c r="H190" s="52">
        <v>44</v>
      </c>
      <c r="I190" s="88" t="s">
        <v>580</v>
      </c>
      <c r="J190" s="89" t="s">
        <v>581</v>
      </c>
    </row>
    <row r="191" spans="1:13">
      <c r="A191" s="183"/>
      <c r="B191" s="165" t="s">
        <v>96</v>
      </c>
      <c r="C191" s="87" t="s">
        <v>294</v>
      </c>
      <c r="D191" s="87" t="s">
        <v>295</v>
      </c>
      <c r="E191" s="87" t="s">
        <v>298</v>
      </c>
      <c r="F191" s="87" t="s">
        <v>86</v>
      </c>
      <c r="G191" s="52">
        <v>2915</v>
      </c>
      <c r="H191" s="52">
        <v>254</v>
      </c>
      <c r="I191" s="88"/>
      <c r="J191" s="89" t="s">
        <v>299</v>
      </c>
    </row>
    <row r="192" spans="1:13">
      <c r="A192" s="183"/>
      <c r="B192" s="165" t="s">
        <v>96</v>
      </c>
      <c r="C192" s="87" t="s">
        <v>294</v>
      </c>
      <c r="D192" s="87" t="s">
        <v>295</v>
      </c>
      <c r="E192" s="87" t="s">
        <v>300</v>
      </c>
      <c r="F192" s="87" t="s">
        <v>54</v>
      </c>
      <c r="G192" s="52">
        <v>307959</v>
      </c>
      <c r="H192" s="52">
        <v>1019</v>
      </c>
      <c r="I192" s="88" t="s">
        <v>301</v>
      </c>
      <c r="J192" s="89" t="s">
        <v>302</v>
      </c>
    </row>
    <row r="193" spans="1:13">
      <c r="A193" s="183"/>
      <c r="B193" s="136" t="s">
        <v>250</v>
      </c>
      <c r="C193" s="136"/>
      <c r="D193" s="136"/>
      <c r="E193" s="23" t="s">
        <v>583</v>
      </c>
      <c r="F193" s="73"/>
      <c r="G193" s="74">
        <f>SUM(G189:G192)</f>
        <v>311387</v>
      </c>
      <c r="H193" s="74">
        <f>SUM(H189:H192)</f>
        <v>1324</v>
      </c>
      <c r="I193" s="76"/>
      <c r="J193" s="77"/>
      <c r="K193">
        <v>4</v>
      </c>
      <c r="L193">
        <v>81806</v>
      </c>
      <c r="M193">
        <v>1324</v>
      </c>
    </row>
    <row r="194" spans="1:13">
      <c r="A194" s="183"/>
      <c r="B194" s="102" t="s">
        <v>99</v>
      </c>
      <c r="C194" s="102" t="s">
        <v>126</v>
      </c>
      <c r="D194" s="102" t="s">
        <v>127</v>
      </c>
      <c r="E194" s="103" t="s">
        <v>131</v>
      </c>
      <c r="F194" s="104" t="s">
        <v>54</v>
      </c>
      <c r="G194" s="105">
        <v>36099</v>
      </c>
      <c r="H194" s="106">
        <v>541</v>
      </c>
      <c r="I194" s="107" t="s">
        <v>132</v>
      </c>
      <c r="J194" s="108" t="s">
        <v>133</v>
      </c>
    </row>
    <row r="195" spans="1:13">
      <c r="A195" s="183"/>
      <c r="B195" s="17" t="s">
        <v>99</v>
      </c>
      <c r="C195" s="102" t="s">
        <v>126</v>
      </c>
      <c r="D195" s="102" t="s">
        <v>127</v>
      </c>
      <c r="E195" s="103" t="s">
        <v>134</v>
      </c>
      <c r="F195" s="104" t="s">
        <v>54</v>
      </c>
      <c r="G195" s="105">
        <v>5322</v>
      </c>
      <c r="H195" s="106">
        <v>35</v>
      </c>
      <c r="I195" s="107" t="s">
        <v>135</v>
      </c>
      <c r="J195" s="108" t="s">
        <v>136</v>
      </c>
    </row>
    <row r="196" spans="1:13">
      <c r="A196" s="183"/>
      <c r="B196" s="17" t="s">
        <v>99</v>
      </c>
      <c r="C196" s="102" t="s">
        <v>126</v>
      </c>
      <c r="D196" s="102" t="s">
        <v>127</v>
      </c>
      <c r="E196" s="103" t="s">
        <v>134</v>
      </c>
      <c r="F196" s="104" t="s">
        <v>54</v>
      </c>
      <c r="G196" s="53"/>
      <c r="H196" s="60"/>
      <c r="I196" s="61" t="s">
        <v>137</v>
      </c>
      <c r="J196" s="67" t="s">
        <v>138</v>
      </c>
    </row>
    <row r="197" spans="1:13">
      <c r="A197" s="183"/>
      <c r="B197" s="17" t="s">
        <v>99</v>
      </c>
      <c r="C197" s="102" t="s">
        <v>126</v>
      </c>
      <c r="D197" s="102" t="s">
        <v>127</v>
      </c>
      <c r="E197" s="103" t="s">
        <v>134</v>
      </c>
      <c r="F197" s="104" t="s">
        <v>54</v>
      </c>
      <c r="G197" s="53"/>
      <c r="H197" s="60"/>
      <c r="I197" s="61" t="s">
        <v>139</v>
      </c>
      <c r="J197" s="67" t="s">
        <v>130</v>
      </c>
    </row>
    <row r="198" spans="1:13">
      <c r="A198" s="183"/>
      <c r="B198" s="170" t="s">
        <v>125</v>
      </c>
      <c r="C198" s="72"/>
      <c r="D198" s="72"/>
      <c r="E198" s="23" t="s">
        <v>584</v>
      </c>
      <c r="F198" s="73"/>
      <c r="G198" s="74">
        <f>SUM(G194:G197)</f>
        <v>41421</v>
      </c>
      <c r="H198" s="74">
        <f>SUM(H194:H197)</f>
        <v>576</v>
      </c>
      <c r="I198" s="76"/>
      <c r="J198" s="77"/>
      <c r="K198">
        <v>2</v>
      </c>
      <c r="L198">
        <v>41421</v>
      </c>
      <c r="M198">
        <v>576</v>
      </c>
    </row>
    <row r="199" spans="1:13">
      <c r="A199" s="183"/>
      <c r="B199" s="63" t="s">
        <v>100</v>
      </c>
      <c r="C199" s="63" t="s">
        <v>100</v>
      </c>
      <c r="D199" s="63" t="s">
        <v>201</v>
      </c>
      <c r="E199" s="66" t="s">
        <v>202</v>
      </c>
      <c r="F199" s="59" t="s">
        <v>54</v>
      </c>
      <c r="G199" s="53">
        <v>5793</v>
      </c>
      <c r="H199" s="60">
        <v>283</v>
      </c>
      <c r="I199" s="61" t="s">
        <v>203</v>
      </c>
      <c r="J199" s="67" t="s">
        <v>204</v>
      </c>
    </row>
    <row r="200" spans="1:13">
      <c r="A200" s="183"/>
      <c r="B200" s="19" t="s">
        <v>100</v>
      </c>
      <c r="C200" s="63" t="s">
        <v>100</v>
      </c>
      <c r="D200" s="63" t="s">
        <v>201</v>
      </c>
      <c r="E200" s="66" t="s">
        <v>205</v>
      </c>
      <c r="F200" s="59" t="s">
        <v>69</v>
      </c>
      <c r="G200" s="53">
        <v>4825</v>
      </c>
      <c r="H200" s="60">
        <v>194</v>
      </c>
      <c r="I200" s="61" t="s">
        <v>203</v>
      </c>
      <c r="J200" s="67" t="s">
        <v>204</v>
      </c>
    </row>
    <row r="201" spans="1:13">
      <c r="A201" s="183"/>
      <c r="B201" s="19" t="s">
        <v>100</v>
      </c>
      <c r="C201" s="63" t="s">
        <v>100</v>
      </c>
      <c r="D201" s="63" t="s">
        <v>201</v>
      </c>
      <c r="E201" s="66" t="s">
        <v>206</v>
      </c>
      <c r="F201" s="59" t="s">
        <v>54</v>
      </c>
      <c r="G201" s="53">
        <v>225</v>
      </c>
      <c r="H201" s="60">
        <v>73</v>
      </c>
      <c r="I201" s="61" t="s">
        <v>207</v>
      </c>
      <c r="J201" s="67" t="s">
        <v>208</v>
      </c>
    </row>
    <row r="202" spans="1:13">
      <c r="A202" s="183"/>
      <c r="B202" s="19" t="s">
        <v>100</v>
      </c>
      <c r="C202" s="63" t="s">
        <v>100</v>
      </c>
      <c r="D202" s="63" t="s">
        <v>201</v>
      </c>
      <c r="E202" s="66" t="s">
        <v>209</v>
      </c>
      <c r="F202" s="59" t="s">
        <v>210</v>
      </c>
      <c r="G202" s="53">
        <v>765</v>
      </c>
      <c r="H202" s="60">
        <v>132</v>
      </c>
      <c r="I202" s="61" t="s">
        <v>207</v>
      </c>
      <c r="J202" s="67" t="s">
        <v>208</v>
      </c>
    </row>
    <row r="203" spans="1:13">
      <c r="A203" s="183"/>
      <c r="B203" s="19" t="s">
        <v>100</v>
      </c>
      <c r="C203" s="63" t="s">
        <v>100</v>
      </c>
      <c r="D203" s="63" t="s">
        <v>201</v>
      </c>
      <c r="E203" s="66" t="s">
        <v>211</v>
      </c>
      <c r="F203" s="59" t="s">
        <v>54</v>
      </c>
      <c r="G203" s="53">
        <v>1059</v>
      </c>
      <c r="H203" s="60">
        <v>203</v>
      </c>
      <c r="I203" s="61" t="s">
        <v>207</v>
      </c>
      <c r="J203" s="67" t="s">
        <v>208</v>
      </c>
    </row>
    <row r="204" spans="1:13">
      <c r="A204" s="183"/>
      <c r="B204" s="19" t="s">
        <v>100</v>
      </c>
      <c r="C204" s="63" t="s">
        <v>100</v>
      </c>
      <c r="D204" s="63" t="s">
        <v>201</v>
      </c>
      <c r="E204" s="66" t="s">
        <v>212</v>
      </c>
      <c r="F204" s="59" t="s">
        <v>54</v>
      </c>
      <c r="G204" s="53">
        <v>3588</v>
      </c>
      <c r="H204" s="60">
        <v>287</v>
      </c>
      <c r="I204" s="61" t="s">
        <v>213</v>
      </c>
      <c r="J204" s="67" t="s">
        <v>208</v>
      </c>
    </row>
    <row r="205" spans="1:13">
      <c r="A205" s="183"/>
      <c r="B205" s="19" t="s">
        <v>100</v>
      </c>
      <c r="C205" s="63" t="s">
        <v>100</v>
      </c>
      <c r="D205" s="63" t="s">
        <v>201</v>
      </c>
      <c r="E205" s="66" t="s">
        <v>212</v>
      </c>
      <c r="F205" s="59" t="s">
        <v>54</v>
      </c>
      <c r="G205" s="53">
        <v>11359</v>
      </c>
      <c r="H205" s="60">
        <v>293</v>
      </c>
      <c r="I205" s="61" t="s">
        <v>214</v>
      </c>
      <c r="J205" s="67" t="s">
        <v>215</v>
      </c>
    </row>
    <row r="206" spans="1:13">
      <c r="A206" s="183"/>
      <c r="B206" s="19" t="s">
        <v>100</v>
      </c>
      <c r="C206" s="63" t="s">
        <v>100</v>
      </c>
      <c r="D206" s="63" t="s">
        <v>201</v>
      </c>
      <c r="E206" s="66" t="s">
        <v>216</v>
      </c>
      <c r="F206" s="59" t="s">
        <v>210</v>
      </c>
      <c r="G206" s="53">
        <v>874</v>
      </c>
      <c r="H206" s="60">
        <v>135</v>
      </c>
      <c r="I206" s="61" t="s">
        <v>207</v>
      </c>
      <c r="J206" s="67" t="s">
        <v>208</v>
      </c>
    </row>
    <row r="207" spans="1:13">
      <c r="A207" s="183"/>
      <c r="B207" s="170" t="s">
        <v>124</v>
      </c>
      <c r="C207" s="72"/>
      <c r="D207" s="72"/>
      <c r="E207" s="23" t="s">
        <v>590</v>
      </c>
      <c r="F207" s="73"/>
      <c r="G207" s="74">
        <v>28488</v>
      </c>
      <c r="H207" s="75">
        <v>1600</v>
      </c>
      <c r="I207" s="76"/>
      <c r="J207" s="77"/>
      <c r="K207">
        <v>7</v>
      </c>
      <c r="L207">
        <v>28488</v>
      </c>
      <c r="M207">
        <v>1600</v>
      </c>
    </row>
    <row r="208" spans="1:13">
      <c r="A208" s="183"/>
      <c r="B208" s="63" t="s">
        <v>100</v>
      </c>
      <c r="C208" s="63" t="s">
        <v>217</v>
      </c>
      <c r="D208" s="63" t="s">
        <v>218</v>
      </c>
      <c r="E208" s="66" t="s">
        <v>219</v>
      </c>
      <c r="F208" s="59" t="s">
        <v>210</v>
      </c>
      <c r="G208" s="53">
        <v>68723</v>
      </c>
      <c r="H208" s="60">
        <v>156</v>
      </c>
      <c r="I208" s="61" t="s">
        <v>220</v>
      </c>
      <c r="J208" s="135" t="s">
        <v>221</v>
      </c>
    </row>
    <row r="209" spans="1:13">
      <c r="A209" s="183"/>
      <c r="B209" s="19" t="s">
        <v>100</v>
      </c>
      <c r="C209" s="63" t="s">
        <v>217</v>
      </c>
      <c r="D209" s="63" t="s">
        <v>218</v>
      </c>
      <c r="E209" s="66" t="s">
        <v>222</v>
      </c>
      <c r="F209" s="59" t="s">
        <v>54</v>
      </c>
      <c r="G209" s="53">
        <v>405661</v>
      </c>
      <c r="H209" s="60">
        <v>1500</v>
      </c>
      <c r="I209" s="61" t="s">
        <v>220</v>
      </c>
      <c r="J209" s="135" t="s">
        <v>221</v>
      </c>
    </row>
    <row r="210" spans="1:13">
      <c r="A210" s="183"/>
      <c r="B210" s="170" t="s">
        <v>183</v>
      </c>
      <c r="C210" s="72"/>
      <c r="D210" s="72"/>
      <c r="E210" s="23" t="s">
        <v>584</v>
      </c>
      <c r="F210" s="73"/>
      <c r="G210" s="74">
        <f>SUM(G208:G209)</f>
        <v>474384</v>
      </c>
      <c r="H210" s="74">
        <f>SUM(H208:H209)</f>
        <v>1656</v>
      </c>
      <c r="I210" s="76"/>
      <c r="J210" s="77"/>
      <c r="K210">
        <v>2</v>
      </c>
      <c r="L210">
        <v>474384</v>
      </c>
      <c r="M210">
        <v>1656</v>
      </c>
    </row>
    <row r="211" spans="1:13">
      <c r="A211" s="183"/>
      <c r="B211" s="63" t="s">
        <v>14</v>
      </c>
      <c r="C211" s="63" t="s">
        <v>140</v>
      </c>
      <c r="D211" s="63" t="s">
        <v>148</v>
      </c>
      <c r="E211" s="66" t="s">
        <v>142</v>
      </c>
      <c r="F211" s="59" t="s">
        <v>54</v>
      </c>
      <c r="G211" s="53">
        <v>147636</v>
      </c>
      <c r="H211" s="60">
        <v>860</v>
      </c>
      <c r="I211" s="61" t="s">
        <v>143</v>
      </c>
      <c r="J211" s="69" t="s">
        <v>144</v>
      </c>
    </row>
    <row r="212" spans="1:13">
      <c r="A212" s="183"/>
      <c r="B212" s="19" t="s">
        <v>102</v>
      </c>
      <c r="C212" s="63" t="s">
        <v>140</v>
      </c>
      <c r="D212" s="63" t="s">
        <v>141</v>
      </c>
      <c r="E212" s="66" t="s">
        <v>145</v>
      </c>
      <c r="F212" s="59" t="s">
        <v>54</v>
      </c>
      <c r="G212" s="53">
        <v>35700</v>
      </c>
      <c r="H212" s="60">
        <v>89</v>
      </c>
      <c r="I212" s="61" t="s">
        <v>146</v>
      </c>
      <c r="J212" s="69" t="s">
        <v>147</v>
      </c>
    </row>
    <row r="213" spans="1:13">
      <c r="A213" s="183"/>
      <c r="B213" s="170" t="s">
        <v>125</v>
      </c>
      <c r="C213" s="72"/>
      <c r="D213" s="72"/>
      <c r="E213" s="23" t="s">
        <v>584</v>
      </c>
      <c r="F213" s="73"/>
      <c r="G213" s="74">
        <f>SUM(G211:G212)</f>
        <v>183336</v>
      </c>
      <c r="H213" s="74">
        <f>SUM(H211:H212)</f>
        <v>949</v>
      </c>
      <c r="I213" s="76"/>
      <c r="J213" s="109"/>
      <c r="K213">
        <v>2</v>
      </c>
      <c r="L213">
        <v>183336</v>
      </c>
      <c r="M213">
        <v>949</v>
      </c>
    </row>
    <row r="214" spans="1:13">
      <c r="A214" s="183"/>
      <c r="B214" s="63" t="s">
        <v>593</v>
      </c>
      <c r="C214" s="63" t="s">
        <v>321</v>
      </c>
      <c r="D214" s="63" t="s">
        <v>322</v>
      </c>
      <c r="E214" s="66" t="s">
        <v>323</v>
      </c>
      <c r="F214" s="59" t="s">
        <v>324</v>
      </c>
      <c r="G214" s="53">
        <v>1043</v>
      </c>
      <c r="H214" s="60">
        <v>12</v>
      </c>
      <c r="I214" s="61" t="s">
        <v>325</v>
      </c>
      <c r="J214" s="69" t="s">
        <v>326</v>
      </c>
    </row>
    <row r="215" spans="1:13">
      <c r="A215" s="183"/>
      <c r="B215" s="19" t="s">
        <v>101</v>
      </c>
      <c r="C215" s="63" t="s">
        <v>321</v>
      </c>
      <c r="D215" s="63" t="s">
        <v>322</v>
      </c>
      <c r="E215" s="66" t="s">
        <v>327</v>
      </c>
      <c r="F215" s="59" t="s">
        <v>187</v>
      </c>
      <c r="G215" s="53">
        <v>1290</v>
      </c>
      <c r="H215" s="60">
        <v>13</v>
      </c>
      <c r="I215" s="61" t="s">
        <v>545</v>
      </c>
      <c r="J215" s="69" t="s">
        <v>328</v>
      </c>
    </row>
    <row r="216" spans="1:13">
      <c r="A216" s="183"/>
      <c r="B216" s="19" t="s">
        <v>101</v>
      </c>
      <c r="C216" s="63" t="s">
        <v>321</v>
      </c>
      <c r="D216" s="63" t="s">
        <v>322</v>
      </c>
      <c r="E216" s="66" t="s">
        <v>329</v>
      </c>
      <c r="F216" s="59" t="s">
        <v>54</v>
      </c>
      <c r="G216" s="53">
        <v>397</v>
      </c>
      <c r="H216" s="60">
        <v>35</v>
      </c>
      <c r="I216" s="61" t="s">
        <v>330</v>
      </c>
      <c r="J216" s="69" t="s">
        <v>331</v>
      </c>
    </row>
    <row r="217" spans="1:13">
      <c r="A217" s="183"/>
      <c r="B217" s="19" t="s">
        <v>101</v>
      </c>
      <c r="C217" s="63" t="s">
        <v>321</v>
      </c>
      <c r="D217" s="63" t="s">
        <v>322</v>
      </c>
      <c r="E217" s="66" t="s">
        <v>332</v>
      </c>
      <c r="F217" s="59" t="s">
        <v>54</v>
      </c>
      <c r="G217" s="53">
        <v>7835</v>
      </c>
      <c r="H217" s="60">
        <v>388</v>
      </c>
      <c r="I217" s="61" t="s">
        <v>333</v>
      </c>
      <c r="J217" s="69" t="s">
        <v>334</v>
      </c>
    </row>
    <row r="218" spans="1:13">
      <c r="A218" s="183"/>
      <c r="B218" s="19" t="s">
        <v>101</v>
      </c>
      <c r="C218" s="63" t="s">
        <v>321</v>
      </c>
      <c r="D218" s="63" t="s">
        <v>322</v>
      </c>
      <c r="E218" s="66" t="s">
        <v>335</v>
      </c>
      <c r="F218" s="59" t="s">
        <v>164</v>
      </c>
      <c r="G218" s="53">
        <v>2688</v>
      </c>
      <c r="H218" s="60">
        <v>308</v>
      </c>
      <c r="I218" s="61" t="s">
        <v>544</v>
      </c>
      <c r="J218" s="69" t="s">
        <v>336</v>
      </c>
    </row>
    <row r="219" spans="1:13">
      <c r="A219" s="183"/>
      <c r="B219" s="19" t="s">
        <v>101</v>
      </c>
      <c r="C219" s="63" t="s">
        <v>321</v>
      </c>
      <c r="D219" s="63" t="s">
        <v>322</v>
      </c>
      <c r="E219" s="66" t="s">
        <v>589</v>
      </c>
      <c r="F219" s="59" t="s">
        <v>54</v>
      </c>
      <c r="G219" s="53">
        <v>6339</v>
      </c>
      <c r="H219" s="60">
        <v>80</v>
      </c>
      <c r="I219" s="61" t="s">
        <v>338</v>
      </c>
      <c r="J219" s="69" t="s">
        <v>336</v>
      </c>
    </row>
    <row r="220" spans="1:13">
      <c r="A220" s="183"/>
      <c r="B220" s="170" t="s">
        <v>250</v>
      </c>
      <c r="C220" s="72"/>
      <c r="D220" s="72"/>
      <c r="E220" s="23" t="s">
        <v>582</v>
      </c>
      <c r="F220" s="73"/>
      <c r="G220" s="74">
        <f>SUM(G214:G219)</f>
        <v>19592</v>
      </c>
      <c r="H220" s="74">
        <f>SUM(H214:H219)</f>
        <v>836</v>
      </c>
      <c r="I220" s="76"/>
      <c r="J220" s="77"/>
      <c r="K220">
        <v>6</v>
      </c>
      <c r="L220">
        <v>19592</v>
      </c>
      <c r="M220">
        <v>836</v>
      </c>
    </row>
    <row r="221" spans="1:13">
      <c r="A221" s="183"/>
      <c r="B221" s="63" t="s">
        <v>101</v>
      </c>
      <c r="C221" s="63" t="s">
        <v>339</v>
      </c>
      <c r="D221" s="63" t="s">
        <v>340</v>
      </c>
      <c r="E221" s="66" t="s">
        <v>341</v>
      </c>
      <c r="F221" s="59" t="s">
        <v>86</v>
      </c>
      <c r="G221" s="53">
        <v>1744</v>
      </c>
      <c r="H221" s="60">
        <v>231</v>
      </c>
      <c r="I221" s="61" t="s">
        <v>252</v>
      </c>
      <c r="J221" s="185" t="s">
        <v>252</v>
      </c>
    </row>
    <row r="222" spans="1:13">
      <c r="A222" s="183"/>
      <c r="B222" s="19" t="s">
        <v>101</v>
      </c>
      <c r="C222" s="63" t="s">
        <v>339</v>
      </c>
      <c r="D222" s="63" t="s">
        <v>340</v>
      </c>
      <c r="E222" s="66" t="s">
        <v>342</v>
      </c>
      <c r="F222" s="59" t="s">
        <v>54</v>
      </c>
      <c r="G222" s="53">
        <v>3077</v>
      </c>
      <c r="H222" s="60">
        <v>19</v>
      </c>
      <c r="I222" s="61" t="s">
        <v>343</v>
      </c>
      <c r="J222" s="67" t="s">
        <v>344</v>
      </c>
    </row>
    <row r="223" spans="1:13">
      <c r="A223" s="183"/>
      <c r="B223" s="19" t="s">
        <v>101</v>
      </c>
      <c r="C223" s="63" t="s">
        <v>339</v>
      </c>
      <c r="D223" s="63" t="s">
        <v>340</v>
      </c>
      <c r="E223" s="66" t="s">
        <v>345</v>
      </c>
      <c r="F223" s="59" t="s">
        <v>164</v>
      </c>
      <c r="G223" s="53">
        <v>2597</v>
      </c>
      <c r="H223" s="60">
        <v>4</v>
      </c>
      <c r="I223" s="61" t="s">
        <v>346</v>
      </c>
      <c r="J223" s="67" t="s">
        <v>347</v>
      </c>
    </row>
    <row r="224" spans="1:13">
      <c r="A224" s="183"/>
      <c r="B224" s="19" t="s">
        <v>101</v>
      </c>
      <c r="C224" s="63" t="s">
        <v>339</v>
      </c>
      <c r="D224" s="63" t="s">
        <v>340</v>
      </c>
      <c r="E224" s="66" t="s">
        <v>348</v>
      </c>
      <c r="F224" s="59" t="s">
        <v>179</v>
      </c>
      <c r="G224" s="53">
        <v>96</v>
      </c>
      <c r="H224" s="60">
        <v>43</v>
      </c>
      <c r="I224" s="61"/>
      <c r="J224" s="67" t="s">
        <v>349</v>
      </c>
    </row>
    <row r="225" spans="1:13">
      <c r="A225" s="183"/>
      <c r="B225" s="19" t="s">
        <v>101</v>
      </c>
      <c r="C225" s="63" t="s">
        <v>339</v>
      </c>
      <c r="D225" s="63" t="s">
        <v>340</v>
      </c>
      <c r="E225" s="66" t="s">
        <v>350</v>
      </c>
      <c r="F225" s="59" t="s">
        <v>164</v>
      </c>
      <c r="G225" s="53">
        <v>2129</v>
      </c>
      <c r="H225" s="60">
        <v>12</v>
      </c>
      <c r="I225" s="61" t="s">
        <v>351</v>
      </c>
      <c r="J225" s="67" t="s">
        <v>352</v>
      </c>
    </row>
    <row r="226" spans="1:13">
      <c r="A226" s="183"/>
      <c r="B226" s="19" t="s">
        <v>101</v>
      </c>
      <c r="C226" s="63" t="s">
        <v>339</v>
      </c>
      <c r="D226" s="63" t="s">
        <v>340</v>
      </c>
      <c r="E226" s="66" t="s">
        <v>353</v>
      </c>
      <c r="F226" s="59" t="s">
        <v>54</v>
      </c>
      <c r="G226" s="53">
        <v>47668</v>
      </c>
      <c r="H226" s="60">
        <v>653</v>
      </c>
      <c r="I226" s="61" t="s">
        <v>354</v>
      </c>
      <c r="J226" s="67" t="s">
        <v>355</v>
      </c>
    </row>
    <row r="227" spans="1:13">
      <c r="A227" s="183"/>
      <c r="B227" s="19" t="s">
        <v>101</v>
      </c>
      <c r="C227" s="63" t="s">
        <v>339</v>
      </c>
      <c r="D227" s="63" t="s">
        <v>340</v>
      </c>
      <c r="E227" s="66" t="s">
        <v>308</v>
      </c>
      <c r="F227" s="59" t="s">
        <v>54</v>
      </c>
      <c r="G227" s="53">
        <v>3570</v>
      </c>
      <c r="H227" s="60">
        <v>44</v>
      </c>
      <c r="I227" s="61">
        <v>176</v>
      </c>
      <c r="J227" s="67" t="s">
        <v>356</v>
      </c>
    </row>
    <row r="228" spans="1:13">
      <c r="A228" s="183"/>
      <c r="B228" s="170" t="s">
        <v>250</v>
      </c>
      <c r="C228" s="72"/>
      <c r="D228" s="72"/>
      <c r="E228" s="23" t="s">
        <v>590</v>
      </c>
      <c r="F228" s="73"/>
      <c r="G228" s="74">
        <f>SUM(G221:G227)</f>
        <v>60881</v>
      </c>
      <c r="H228" s="74">
        <f>SUM(H221:H227)</f>
        <v>1006</v>
      </c>
      <c r="I228" s="76"/>
      <c r="J228" s="77"/>
      <c r="K228">
        <v>7</v>
      </c>
      <c r="L228">
        <v>60881</v>
      </c>
      <c r="M228">
        <v>1006</v>
      </c>
    </row>
    <row r="229" spans="1:13">
      <c r="A229" s="183"/>
      <c r="B229" s="63" t="s">
        <v>101</v>
      </c>
      <c r="C229" s="63" t="s">
        <v>303</v>
      </c>
      <c r="D229" s="63" t="s">
        <v>304</v>
      </c>
      <c r="E229" s="66" t="s">
        <v>507</v>
      </c>
      <c r="F229" s="59" t="s">
        <v>69</v>
      </c>
      <c r="G229" s="53">
        <v>426</v>
      </c>
      <c r="H229" s="60">
        <v>140</v>
      </c>
      <c r="I229" s="61" t="s">
        <v>517</v>
      </c>
      <c r="J229" s="67" t="s">
        <v>508</v>
      </c>
    </row>
    <row r="230" spans="1:13">
      <c r="A230" s="183"/>
      <c r="B230" s="19" t="s">
        <v>101</v>
      </c>
      <c r="C230" s="63" t="s">
        <v>303</v>
      </c>
      <c r="D230" s="63" t="s">
        <v>304</v>
      </c>
      <c r="E230" s="66" t="s">
        <v>509</v>
      </c>
      <c r="F230" s="59" t="s">
        <v>210</v>
      </c>
      <c r="G230" s="53">
        <v>7422</v>
      </c>
      <c r="H230" s="60">
        <v>9</v>
      </c>
      <c r="I230" s="61" t="s">
        <v>510</v>
      </c>
      <c r="J230" s="67" t="s">
        <v>511</v>
      </c>
    </row>
    <row r="231" spans="1:13">
      <c r="A231" s="183"/>
      <c r="B231" s="19" t="s">
        <v>101</v>
      </c>
      <c r="C231" s="63" t="s">
        <v>303</v>
      </c>
      <c r="D231" s="63" t="s">
        <v>304</v>
      </c>
      <c r="E231" s="66" t="s">
        <v>512</v>
      </c>
      <c r="F231" s="59" t="s">
        <v>69</v>
      </c>
      <c r="G231" s="53">
        <v>7466</v>
      </c>
      <c r="H231" s="60">
        <v>269</v>
      </c>
      <c r="I231" s="61" t="s">
        <v>510</v>
      </c>
      <c r="J231" s="67" t="s">
        <v>511</v>
      </c>
    </row>
    <row r="232" spans="1:13">
      <c r="A232" s="183"/>
      <c r="B232" s="19" t="s">
        <v>101</v>
      </c>
      <c r="C232" s="63" t="s">
        <v>303</v>
      </c>
      <c r="D232" s="63" t="s">
        <v>304</v>
      </c>
      <c r="E232" s="66" t="s">
        <v>513</v>
      </c>
      <c r="F232" s="59" t="s">
        <v>54</v>
      </c>
      <c r="G232" s="53">
        <v>13978</v>
      </c>
      <c r="H232" s="60">
        <v>1427</v>
      </c>
      <c r="I232" s="61" t="s">
        <v>514</v>
      </c>
      <c r="J232" s="67" t="s">
        <v>515</v>
      </c>
    </row>
    <row r="233" spans="1:13">
      <c r="A233" s="183"/>
      <c r="B233" s="19" t="s">
        <v>101</v>
      </c>
      <c r="C233" s="63" t="s">
        <v>303</v>
      </c>
      <c r="D233" s="63" t="s">
        <v>304</v>
      </c>
      <c r="E233" s="66" t="s">
        <v>516</v>
      </c>
      <c r="F233" s="59" t="s">
        <v>54</v>
      </c>
      <c r="G233" s="53">
        <v>29554</v>
      </c>
      <c r="H233" s="60">
        <v>501</v>
      </c>
      <c r="I233" s="61" t="s">
        <v>510</v>
      </c>
      <c r="J233" s="67" t="s">
        <v>511</v>
      </c>
    </row>
    <row r="234" spans="1:13">
      <c r="A234" s="183"/>
      <c r="B234" s="170" t="s">
        <v>250</v>
      </c>
      <c r="C234" s="72"/>
      <c r="D234" s="72"/>
      <c r="E234" s="23" t="s">
        <v>588</v>
      </c>
      <c r="F234" s="73"/>
      <c r="G234" s="74">
        <f>SUM(G229:G233)</f>
        <v>58846</v>
      </c>
      <c r="H234" s="74">
        <f>SUM(H229:H233)</f>
        <v>2346</v>
      </c>
      <c r="I234" s="76"/>
      <c r="J234" s="77"/>
      <c r="K234">
        <v>5</v>
      </c>
      <c r="L234">
        <v>58945</v>
      </c>
      <c r="M234">
        <v>2346</v>
      </c>
    </row>
    <row r="235" spans="1:13">
      <c r="A235" s="183"/>
      <c r="B235" s="17" t="s">
        <v>101</v>
      </c>
      <c r="C235" s="102" t="s">
        <v>595</v>
      </c>
      <c r="D235" s="102" t="s">
        <v>596</v>
      </c>
      <c r="E235" s="103" t="s">
        <v>597</v>
      </c>
      <c r="F235" s="104" t="s">
        <v>164</v>
      </c>
      <c r="G235" s="105">
        <v>1005</v>
      </c>
      <c r="H235" s="105">
        <v>3</v>
      </c>
      <c r="I235" s="107" t="s">
        <v>598</v>
      </c>
      <c r="J235" s="108" t="s">
        <v>599</v>
      </c>
    </row>
    <row r="236" spans="1:13">
      <c r="A236" s="183"/>
      <c r="B236" s="17" t="s">
        <v>101</v>
      </c>
      <c r="C236" s="102" t="s">
        <v>595</v>
      </c>
      <c r="D236" s="102" t="s">
        <v>596</v>
      </c>
      <c r="E236" s="103" t="s">
        <v>600</v>
      </c>
      <c r="F236" s="104" t="s">
        <v>179</v>
      </c>
      <c r="G236" s="105">
        <v>6641</v>
      </c>
      <c r="H236" s="105">
        <v>108</v>
      </c>
      <c r="I236" s="107"/>
      <c r="J236" s="108" t="s">
        <v>160</v>
      </c>
    </row>
    <row r="237" spans="1:13">
      <c r="A237" s="183"/>
      <c r="B237" s="17" t="s">
        <v>101</v>
      </c>
      <c r="C237" s="102" t="s">
        <v>595</v>
      </c>
      <c r="D237" s="102" t="s">
        <v>596</v>
      </c>
      <c r="E237" s="103" t="s">
        <v>601</v>
      </c>
      <c r="F237" s="104" t="s">
        <v>54</v>
      </c>
      <c r="G237" s="105">
        <v>14281</v>
      </c>
      <c r="H237" s="105">
        <v>821</v>
      </c>
      <c r="I237" s="107" t="s">
        <v>602</v>
      </c>
      <c r="J237" s="108" t="s">
        <v>603</v>
      </c>
    </row>
    <row r="238" spans="1:13">
      <c r="A238" s="183"/>
      <c r="B238" s="17" t="s">
        <v>101</v>
      </c>
      <c r="C238" s="102" t="s">
        <v>595</v>
      </c>
      <c r="D238" s="102" t="s">
        <v>596</v>
      </c>
      <c r="E238" s="103" t="s">
        <v>604</v>
      </c>
      <c r="F238" s="104" t="s">
        <v>54</v>
      </c>
      <c r="G238" s="105">
        <v>13655</v>
      </c>
      <c r="H238" s="105">
        <v>12</v>
      </c>
      <c r="I238" s="107" t="s">
        <v>605</v>
      </c>
      <c r="J238" s="191" t="s">
        <v>606</v>
      </c>
    </row>
    <row r="239" spans="1:13">
      <c r="A239" s="183"/>
      <c r="B239" s="17" t="s">
        <v>101</v>
      </c>
      <c r="C239" s="102" t="s">
        <v>595</v>
      </c>
      <c r="D239" s="102" t="s">
        <v>596</v>
      </c>
      <c r="E239" s="103" t="s">
        <v>607</v>
      </c>
      <c r="F239" s="104" t="s">
        <v>164</v>
      </c>
      <c r="G239" s="105">
        <v>79</v>
      </c>
      <c r="H239" s="105">
        <v>4</v>
      </c>
      <c r="I239" s="107" t="s">
        <v>608</v>
      </c>
      <c r="J239" s="108" t="s">
        <v>609</v>
      </c>
    </row>
    <row r="240" spans="1:13">
      <c r="A240" s="183"/>
      <c r="B240" s="17" t="s">
        <v>101</v>
      </c>
      <c r="C240" s="102" t="s">
        <v>595</v>
      </c>
      <c r="D240" s="102" t="s">
        <v>596</v>
      </c>
      <c r="E240" s="103" t="s">
        <v>610</v>
      </c>
      <c r="F240" s="104" t="s">
        <v>164</v>
      </c>
      <c r="G240" s="105">
        <v>569</v>
      </c>
      <c r="H240" s="105">
        <v>2</v>
      </c>
      <c r="I240" s="107" t="s">
        <v>611</v>
      </c>
      <c r="J240" s="108" t="s">
        <v>612</v>
      </c>
    </row>
    <row r="241" spans="1:13">
      <c r="A241" s="183"/>
      <c r="B241" s="170" t="s">
        <v>613</v>
      </c>
      <c r="C241" s="72"/>
      <c r="D241" s="72"/>
      <c r="E241" s="23" t="s">
        <v>614</v>
      </c>
      <c r="F241" s="73"/>
      <c r="G241" s="74">
        <f>SUM(G235:G240)</f>
        <v>36230</v>
      </c>
      <c r="H241" s="74">
        <f>SUM(H235:H240)</f>
        <v>950</v>
      </c>
      <c r="I241" s="76"/>
      <c r="J241" s="77"/>
      <c r="K241">
        <v>6</v>
      </c>
      <c r="L241">
        <v>36230</v>
      </c>
      <c r="M241">
        <v>950</v>
      </c>
    </row>
    <row r="242" spans="1:13">
      <c r="A242" s="183"/>
      <c r="B242" s="63" t="s">
        <v>103</v>
      </c>
      <c r="C242" s="63" t="s">
        <v>460</v>
      </c>
      <c r="D242" s="63" t="s">
        <v>465</v>
      </c>
      <c r="E242" s="66" t="s">
        <v>466</v>
      </c>
      <c r="F242" s="59" t="s">
        <v>54</v>
      </c>
      <c r="G242" s="53">
        <v>24652</v>
      </c>
      <c r="H242" s="60">
        <v>954</v>
      </c>
      <c r="I242" s="61" t="s">
        <v>467</v>
      </c>
      <c r="J242" s="67" t="s">
        <v>468</v>
      </c>
    </row>
    <row r="243" spans="1:13">
      <c r="A243" s="183"/>
      <c r="B243" s="19" t="s">
        <v>103</v>
      </c>
      <c r="C243" s="63" t="s">
        <v>460</v>
      </c>
      <c r="D243" s="63" t="s">
        <v>465</v>
      </c>
      <c r="E243" s="66" t="s">
        <v>469</v>
      </c>
      <c r="F243" s="59" t="s">
        <v>54</v>
      </c>
      <c r="G243" s="53">
        <v>12326</v>
      </c>
      <c r="H243" s="60">
        <v>168</v>
      </c>
      <c r="I243" s="61" t="s">
        <v>470</v>
      </c>
      <c r="J243" s="67" t="s">
        <v>471</v>
      </c>
    </row>
    <row r="244" spans="1:13">
      <c r="A244" s="183"/>
      <c r="B244" s="170" t="s">
        <v>376</v>
      </c>
      <c r="C244" s="72"/>
      <c r="D244" s="72"/>
      <c r="E244" s="23" t="s">
        <v>584</v>
      </c>
      <c r="F244" s="73"/>
      <c r="G244" s="74">
        <f>SUM(G242:G243)</f>
        <v>36978</v>
      </c>
      <c r="H244" s="74">
        <f>SUM(H242:H243)</f>
        <v>1122</v>
      </c>
      <c r="I244" s="76"/>
      <c r="J244" s="77"/>
      <c r="K244">
        <v>2</v>
      </c>
      <c r="L244">
        <v>47727</v>
      </c>
      <c r="M244">
        <v>1122</v>
      </c>
    </row>
    <row r="245" spans="1:13">
      <c r="A245" s="183"/>
      <c r="B245" s="63" t="s">
        <v>104</v>
      </c>
      <c r="C245" s="63" t="s">
        <v>522</v>
      </c>
      <c r="D245" s="63" t="s">
        <v>84</v>
      </c>
      <c r="E245" s="66" t="s">
        <v>523</v>
      </c>
      <c r="F245" s="59" t="s">
        <v>479</v>
      </c>
      <c r="G245" s="53">
        <v>20448</v>
      </c>
      <c r="H245" s="60">
        <v>397</v>
      </c>
      <c r="I245" s="61"/>
      <c r="J245" s="67" t="s">
        <v>160</v>
      </c>
    </row>
    <row r="246" spans="1:13">
      <c r="A246" s="183"/>
      <c r="B246" s="19" t="s">
        <v>104</v>
      </c>
      <c r="C246" s="63" t="s">
        <v>522</v>
      </c>
      <c r="D246" s="63" t="s">
        <v>84</v>
      </c>
      <c r="E246" s="66" t="s">
        <v>524</v>
      </c>
      <c r="F246" s="59" t="s">
        <v>54</v>
      </c>
      <c r="G246" s="53">
        <v>31140</v>
      </c>
      <c r="H246" s="60">
        <v>365</v>
      </c>
      <c r="I246" s="61">
        <v>206</v>
      </c>
      <c r="J246" s="67" t="s">
        <v>525</v>
      </c>
    </row>
    <row r="247" spans="1:13">
      <c r="A247" s="183"/>
      <c r="B247" s="170" t="s">
        <v>526</v>
      </c>
      <c r="C247" s="72"/>
      <c r="D247" s="72"/>
      <c r="E247" s="23" t="s">
        <v>584</v>
      </c>
      <c r="F247" s="73"/>
      <c r="G247" s="74">
        <f>SUM(G245:G246)</f>
        <v>51588</v>
      </c>
      <c r="H247" s="74">
        <f>SUM(H245:H246)</f>
        <v>762</v>
      </c>
      <c r="I247" s="76"/>
      <c r="J247" s="77"/>
      <c r="K247">
        <v>2</v>
      </c>
      <c r="L247">
        <v>51588</v>
      </c>
      <c r="M247">
        <v>762</v>
      </c>
    </row>
  </sheetData>
  <mergeCells count="7">
    <mergeCell ref="I3:J3"/>
    <mergeCell ref="A1:J1"/>
    <mergeCell ref="A3:A4"/>
    <mergeCell ref="B3:E3"/>
    <mergeCell ref="F3:F4"/>
    <mergeCell ref="G3:G4"/>
    <mergeCell ref="H3:H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총괄</vt:lpstr>
      <vt:lpstr>사업별내역</vt:lpstr>
      <vt:lpstr>지정조서(계류보전,사방댐,유역관리)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2024-03-21T06:26:28Z</cp:lastPrinted>
  <dcterms:created xsi:type="dcterms:W3CDTF">2024-03-13T00:30:07Z</dcterms:created>
  <dcterms:modified xsi:type="dcterms:W3CDTF">2024-03-28T00:30:21Z</dcterms:modified>
</cp:coreProperties>
</file>